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10" windowHeight="11010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</sheets>
  <calcPr calcId="145621"/>
</workbook>
</file>

<file path=xl/calcChain.xml><?xml version="1.0" encoding="utf-8"?>
<calcChain xmlns="http://schemas.openxmlformats.org/spreadsheetml/2006/main">
  <c r="I175" i="3" l="1"/>
  <c r="H13" i="1" l="1"/>
  <c r="F13" i="1"/>
  <c r="G13" i="1"/>
  <c r="I73" i="8"/>
  <c r="I116" i="8"/>
  <c r="I112" i="8"/>
  <c r="I105" i="8"/>
  <c r="I91" i="8"/>
  <c r="I70" i="8"/>
  <c r="I32" i="8"/>
  <c r="I30" i="8"/>
  <c r="I29" i="8"/>
  <c r="I25" i="8"/>
  <c r="I26" i="6"/>
  <c r="I32" i="6"/>
  <c r="I39" i="6"/>
  <c r="I55" i="6"/>
  <c r="I54" i="6"/>
  <c r="I92" i="6"/>
  <c r="I112" i="6"/>
  <c r="I121" i="6"/>
  <c r="I120" i="6"/>
  <c r="I119" i="6"/>
  <c r="I118" i="6"/>
  <c r="I117" i="6"/>
  <c r="I116" i="6"/>
  <c r="I115" i="6"/>
  <c r="I113" i="6"/>
  <c r="I67" i="6"/>
  <c r="I66" i="6"/>
  <c r="I53" i="6"/>
  <c r="I45" i="6"/>
  <c r="I44" i="6"/>
  <c r="I35" i="6"/>
  <c r="I33" i="6"/>
  <c r="I21" i="6"/>
  <c r="I18" i="6"/>
  <c r="I13" i="6"/>
  <c r="I12" i="6"/>
  <c r="I9" i="6"/>
  <c r="I7" i="6"/>
  <c r="I6" i="6"/>
  <c r="I5" i="6"/>
  <c r="I4" i="6"/>
  <c r="I78" i="2"/>
  <c r="H101" i="2"/>
  <c r="G101" i="2"/>
  <c r="F101" i="2"/>
  <c r="H99" i="2"/>
  <c r="G99" i="2"/>
  <c r="F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I123" i="8" l="1"/>
  <c r="I123" i="6"/>
  <c r="H62" i="3"/>
  <c r="H61" i="3"/>
  <c r="G175" i="3"/>
  <c r="H84" i="3"/>
  <c r="H65" i="3"/>
  <c r="H66" i="3"/>
  <c r="H67" i="3"/>
  <c r="H68" i="3"/>
  <c r="H69" i="3"/>
  <c r="H70" i="3"/>
  <c r="H71" i="3"/>
  <c r="H72" i="3"/>
  <c r="H64" i="3"/>
  <c r="H63" i="3"/>
  <c r="H5" i="3"/>
  <c r="H7" i="3"/>
  <c r="H10" i="1" l="1"/>
  <c r="F175" i="3"/>
  <c r="F7" i="1" s="1"/>
  <c r="D15" i="1" l="1"/>
  <c r="E15" i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D78" i="2"/>
  <c r="E78" i="2"/>
  <c r="F78" i="2"/>
  <c r="F12" i="1" s="1"/>
  <c r="G78" i="2"/>
  <c r="G12" i="1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D76" i="4"/>
  <c r="E76" i="4"/>
  <c r="F76" i="4"/>
  <c r="F11" i="1" s="1"/>
  <c r="G76" i="4"/>
  <c r="G11" i="1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D85" i="5"/>
  <c r="E85" i="5"/>
  <c r="F85" i="5"/>
  <c r="F9" i="1" s="1"/>
  <c r="G85" i="5"/>
  <c r="G9" i="1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D29" i="7"/>
  <c r="E29" i="7"/>
  <c r="F29" i="7"/>
  <c r="F8" i="1" s="1"/>
  <c r="H8" i="1" s="1"/>
  <c r="G29" i="7"/>
  <c r="G8" i="1" s="1"/>
  <c r="H4" i="3"/>
  <c r="H6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73" i="3"/>
  <c r="H74" i="3"/>
  <c r="H75" i="3"/>
  <c r="H76" i="3"/>
  <c r="H77" i="3"/>
  <c r="H78" i="3"/>
  <c r="H79" i="3"/>
  <c r="H80" i="3"/>
  <c r="H81" i="3"/>
  <c r="H82" i="3"/>
  <c r="H83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3" i="3"/>
  <c r="H154" i="3"/>
  <c r="H155" i="3"/>
  <c r="H156" i="3"/>
  <c r="H157" i="3"/>
  <c r="H158" i="3"/>
  <c r="H159" i="3"/>
  <c r="H160" i="3"/>
  <c r="H161" i="3"/>
  <c r="H162" i="3"/>
  <c r="H164" i="3"/>
  <c r="H166" i="3"/>
  <c r="H167" i="3"/>
  <c r="H169" i="3"/>
  <c r="H170" i="3"/>
  <c r="H172" i="3"/>
  <c r="H173" i="3"/>
  <c r="D175" i="3"/>
  <c r="E175" i="3"/>
  <c r="G7" i="1"/>
  <c r="H7" i="1" s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D123" i="6"/>
  <c r="E123" i="6"/>
  <c r="F123" i="6"/>
  <c r="F6" i="1" s="1"/>
  <c r="G123" i="6"/>
  <c r="G6" i="1" s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D123" i="8"/>
  <c r="E123" i="8"/>
  <c r="F123" i="8"/>
  <c r="F5" i="1" s="1"/>
  <c r="G123" i="8"/>
  <c r="G5" i="1" s="1"/>
  <c r="H11" i="1" l="1"/>
  <c r="H12" i="1"/>
  <c r="H9" i="1"/>
  <c r="H5" i="1"/>
  <c r="G15" i="1"/>
  <c r="F15" i="1"/>
  <c r="H123" i="6"/>
  <c r="H6" i="1"/>
  <c r="H78" i="2"/>
  <c r="H76" i="4"/>
  <c r="H85" i="5"/>
  <c r="H29" i="7"/>
  <c r="H175" i="3"/>
  <c r="H123" i="8"/>
  <c r="H15" i="1" l="1"/>
</calcChain>
</file>

<file path=xl/sharedStrings.xml><?xml version="1.0" encoding="utf-8"?>
<sst xmlns="http://schemas.openxmlformats.org/spreadsheetml/2006/main" count="1593" uniqueCount="1322">
  <si>
    <t>Økonomiudvalget</t>
  </si>
  <si>
    <t>Bevilling</t>
  </si>
  <si>
    <t>Akk.forbrug</t>
  </si>
  <si>
    <t>Korr. Budget</t>
  </si>
  <si>
    <t>Regnskab</t>
  </si>
  <si>
    <t>Uforbrugt</t>
  </si>
  <si>
    <t>30.04.2015</t>
  </si>
  <si>
    <t>beløb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</si>
  <si>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</si>
  <si>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</si>
  <si>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</si>
  <si>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</si>
  <si>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</si>
  <si>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</si>
  <si>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</si>
  <si>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</si>
  <si>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</si>
  <si>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</si>
  <si>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</si>
  <si>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</si>
  <si>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</si>
  <si>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</si>
  <si>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</si>
  <si>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</si>
  <si>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</si>
  <si>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</si>
  <si>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</si>
  <si>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</si>
  <si>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</si>
  <si>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</si>
  <si>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</si>
  <si>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</si>
  <si>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</si>
  <si>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</si>
  <si>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</si>
  <si>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</si>
  <si>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</si>
  <si>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</si>
  <si>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</si>
  <si>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</si>
  <si>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</si>
  <si>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</si>
  <si>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</si>
  <si>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</si>
  <si>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</si>
  <si>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</si>
  <si>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</si>
  <si>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</si>
  <si>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</si>
  <si>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</si>
  <si>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</si>
  <si>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</si>
  <si>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</si>
  <si>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</si>
  <si>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</si>
  <si>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</si>
  <si>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</si>
  <si>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</si>
  <si>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</si>
  <si>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</si>
  <si>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</si>
  <si>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</si>
  <si>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</si>
  <si>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</si>
  <si>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</si>
  <si>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</si>
  <si>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</si>
  <si>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</si>
  <si>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</si>
  <si>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</si>
  <si>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</si>
  <si>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</si>
  <si>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</si>
  <si>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</si>
  <si>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</si>
  <si>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</si>
  <si>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</si>
  <si>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</si>
  <si>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</si>
  <si>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</si>
  <si>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</si>
  <si>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</si>
  <si>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</si>
  <si>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</si>
  <si>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</si>
  <si>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</si>
  <si>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</si>
  <si>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</si>
  <si>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</si>
  <si>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</si>
  <si>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</si>
  <si>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</si>
  <si>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</si>
  <si>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</si>
  <si>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</si>
  <si>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</si>
  <si>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</si>
  <si>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</si>
  <si>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</si>
  <si>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</si>
  <si>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</si>
  <si>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</si>
  <si>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</si>
  <si>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</si>
  <si>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</si>
  <si>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</si>
  <si>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</si>
  <si>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</si>
  <si>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</si>
  <si>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</si>
  <si>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</si>
  <si>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</si>
  <si>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</si>
  <si>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</si>
  <si>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</si>
  <si>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</si>
  <si>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</si>
  <si>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</si>
  <si>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</si>
  <si>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</si>
  <si>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</si>
  <si>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</si>
  <si>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</si>
  <si>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</si>
  <si>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</si>
  <si>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</si>
  <si>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</si>
  <si>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</si>
  <si>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</si>
  <si>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</si>
  <si>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</si>
  <si>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</si>
  <si>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</si>
  <si>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</si>
  <si>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</si>
  <si>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</si>
  <si>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</si>
  <si>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</si>
  <si>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</si>
  <si>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</si>
  <si>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</si>
  <si>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</si>
  <si>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</si>
  <si>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</si>
  <si>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</si>
  <si>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</si>
  <si>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</si>
  <si>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</si>
  <si>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</si>
  <si>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</si>
  <si>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</si>
  <si>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</si>
  <si>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</si>
  <si>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</si>
  <si>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</si>
  <si>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</si>
  <si>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</si>
  <si>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</si>
  <si>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</si>
  <si>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</si>
  <si>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</si>
  <si>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</si>
  <si>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</si>
  <si>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</si>
  <si>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</si>
  <si>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</si>
  <si>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</si>
  <si>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</si>
  <si>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</si>
  <si>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</si>
  <si>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</si>
  <si>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</si>
  <si>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</si>
  <si>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</si>
  <si>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</si>
  <si>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</si>
  <si>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</si>
  <si>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</si>
  <si>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</si>
  <si>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</si>
  <si>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</si>
  <si>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</si>
  <si>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</si>
  <si>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</si>
  <si>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</si>
  <si>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</si>
  <si>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</si>
  <si>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</si>
  <si>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</si>
  <si>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</si>
  <si>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</si>
  <si>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</si>
  <si>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</si>
  <si>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</si>
  <si>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</si>
  <si>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</si>
  <si>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</si>
  <si>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</si>
  <si>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</si>
  <si>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</si>
  <si>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</si>
  <si>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</si>
  <si>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</si>
  <si>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</si>
  <si>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</si>
  <si>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</si>
  <si>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</si>
  <si>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</si>
  <si>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</si>
  <si>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</si>
  <si>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</si>
  <si>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</si>
  <si>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</si>
  <si>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</si>
  <si>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</si>
  <si>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</si>
  <si>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</si>
  <si>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</si>
  <si>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</si>
  <si>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</si>
  <si>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</si>
  <si>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</si>
  <si>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</si>
  <si>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</si>
  <si>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</si>
  <si>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</si>
  <si>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</si>
  <si>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</si>
  <si>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</si>
  <si>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</si>
  <si>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</si>
  <si>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</si>
  <si>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</si>
  <si>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</si>
  <si>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</si>
  <si>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</si>
  <si>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</si>
  <si>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</si>
  <si>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</si>
  <si>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</si>
  <si>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</si>
  <si>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</si>
  <si>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</si>
  <si>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</si>
  <si>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</si>
  <si>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</si>
  <si>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</si>
  <si>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</si>
  <si>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</si>
  <si>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</si>
  <si>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</si>
  <si>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</si>
  <si>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</si>
  <si>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</si>
  <si>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</si>
  <si>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</si>
  <si>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</si>
  <si>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</si>
  <si>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</si>
  <si>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</si>
  <si>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</si>
  <si>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</si>
  <si>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</si>
  <si>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</si>
  <si>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</si>
  <si>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</si>
  <si>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</si>
  <si>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</si>
  <si>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</si>
  <si>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</si>
  <si>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</si>
  <si>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</si>
  <si>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</si>
  <si>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</si>
  <si>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</si>
  <si>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</si>
  <si>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</si>
  <si>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</si>
  <si>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</si>
  <si>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</si>
  <si>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</si>
  <si>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</si>
  <si>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</si>
  <si>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</si>
  <si>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</si>
  <si>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</si>
  <si>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</si>
  <si>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</si>
  <si>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</si>
  <si>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</si>
  <si>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</si>
  <si>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</si>
  <si>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</si>
  <si>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</si>
  <si>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</si>
  <si>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</si>
  <si>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</si>
  <si>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</si>
  <si>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</si>
  <si>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</si>
  <si>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</si>
  <si>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</si>
  <si>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</si>
  <si>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</si>
  <si>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</si>
  <si>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</si>
  <si>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</si>
  <si>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</si>
  <si>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</si>
  <si>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</si>
  <si>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</si>
  <si>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</si>
  <si>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</si>
  <si>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</si>
  <si>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</si>
  <si>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</si>
  <si>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</si>
  <si>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</si>
  <si>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</si>
  <si>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</si>
  <si>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</si>
  <si>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</si>
  <si>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</si>
  <si>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</si>
  <si>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</si>
  <si>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</si>
  <si>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</si>
  <si>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</si>
  <si>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</si>
  <si>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</si>
  <si>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</si>
  <si>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</si>
  <si>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</si>
  <si>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</si>
  <si>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</si>
  <si>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</si>
  <si>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</si>
  <si>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</si>
  <si>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</si>
  <si>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</si>
  <si>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</si>
  <si>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</si>
  <si>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</si>
  <si>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</si>
  <si>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</si>
  <si>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</si>
  <si>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</si>
  <si>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</si>
  <si>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</si>
  <si>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</si>
  <si>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</si>
  <si>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</si>
  <si>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</si>
  <si>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</si>
  <si>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</si>
  <si>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</si>
  <si>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</si>
  <si>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</si>
  <si>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</si>
  <si>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</si>
  <si>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</si>
  <si>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</si>
  <si>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</si>
  <si>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</si>
  <si>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</si>
  <si>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</si>
  <si>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</si>
  <si>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</si>
  <si>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</si>
  <si>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</si>
  <si>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</si>
  <si>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</si>
  <si>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</si>
  <si>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</si>
  <si>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</si>
  <si>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</si>
  <si>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</si>
  <si>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</si>
  <si>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</si>
  <si>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</si>
  <si>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</si>
  <si>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</si>
  <si>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</si>
  <si>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</si>
  <si>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</si>
  <si>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</si>
  <si>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</si>
  <si>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</si>
  <si>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</si>
  <si>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</si>
  <si>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</si>
  <si>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</si>
  <si>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</si>
  <si>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</si>
  <si>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</si>
  <si>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</si>
  <si>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</si>
  <si>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</si>
  <si>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</si>
  <si>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</si>
  <si>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</si>
  <si>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</si>
  <si>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</si>
  <si>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</si>
  <si>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</si>
  <si>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</si>
  <si>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</si>
  <si>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</si>
  <si>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</si>
  <si>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</si>
  <si>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</si>
  <si>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</si>
  <si>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</si>
  <si>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</si>
  <si>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</si>
  <si>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</si>
  <si>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</si>
  <si>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</si>
  <si>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</si>
  <si>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</si>
  <si>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</si>
  <si>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</si>
  <si>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</si>
  <si>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</si>
  <si>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</si>
  <si>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</si>
  <si>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</si>
  <si>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</si>
  <si>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</si>
  <si>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</si>
  <si>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</si>
  <si>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</si>
  <si>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</si>
  <si>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</si>
  <si>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</si>
  <si>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</si>
  <si>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</si>
  <si>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</si>
  <si>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</si>
  <si>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</si>
  <si>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</si>
  <si>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</si>
  <si>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</si>
  <si>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</si>
  <si>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</si>
  <si>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</si>
  <si>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</si>
  <si>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</si>
  <si>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</si>
  <si>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</si>
  <si>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</si>
  <si>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</si>
  <si>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</si>
  <si>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</si>
  <si>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</si>
  <si>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</si>
  <si>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</si>
  <si>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</si>
  <si>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</si>
  <si>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</si>
  <si>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</si>
  <si>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</si>
  <si>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</si>
  <si>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</si>
  <si>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</si>
  <si>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</si>
  <si>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</si>
  <si>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</si>
  <si>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</si>
  <si>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</si>
  <si>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223820</t>
  </si>
  <si>
    <t>Separering af kloak ved kommunale ejendomme</t>
  </si>
  <si>
    <t>223821</t>
  </si>
  <si>
    <t>Udskiftning af vejafvanding fbm kloakserarering</t>
  </si>
  <si>
    <t>Børn og Undervisning</t>
  </si>
  <si>
    <t>013816</t>
  </si>
  <si>
    <t>Isbjerg Møllevej 69, udsk. Afløbssystem m.m.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</si>
  <si>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</si>
  <si>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</si>
  <si>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</si>
  <si>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</si>
  <si>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</si>
  <si>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</si>
  <si>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</si>
  <si>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</si>
  <si>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</si>
  <si>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</si>
  <si>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</si>
  <si>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</si>
  <si>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</si>
  <si>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</si>
  <si>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</si>
  <si>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</si>
  <si>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</si>
  <si>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</si>
  <si>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</si>
  <si>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</si>
  <si>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</si>
  <si>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</si>
  <si>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</si>
  <si>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</si>
  <si>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</si>
  <si>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</si>
  <si>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</si>
  <si>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</si>
  <si>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</si>
  <si>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</si>
  <si>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</si>
  <si>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</si>
  <si>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</si>
  <si>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</si>
  <si>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</si>
  <si>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</si>
  <si>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</si>
  <si>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</si>
  <si>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</si>
  <si>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</si>
  <si>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</si>
  <si>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</si>
  <si>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</si>
  <si>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</si>
  <si>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</si>
  <si>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</si>
  <si>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</si>
  <si>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</si>
  <si>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</si>
  <si>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</si>
  <si>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</si>
  <si>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</si>
  <si>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</si>
  <si>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</si>
  <si>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</si>
  <si>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</si>
  <si>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</si>
  <si>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</si>
  <si>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</si>
  <si>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</si>
  <si>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</si>
  <si>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</si>
  <si>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</si>
  <si>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</si>
  <si>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</si>
  <si>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</si>
  <si>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</si>
  <si>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</si>
  <si>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</si>
  <si>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</si>
  <si>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</si>
  <si>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</si>
  <si>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</si>
  <si>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</si>
  <si>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</si>
  <si>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</si>
  <si>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</si>
  <si>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</si>
  <si>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</si>
  <si>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</si>
  <si>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</si>
  <si>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</si>
  <si>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</si>
  <si>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</si>
  <si>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</si>
  <si>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</si>
  <si>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</si>
  <si>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</si>
  <si>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</si>
  <si>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</si>
  <si>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</si>
  <si>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</si>
  <si>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</si>
  <si>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</si>
  <si>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</si>
  <si>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</si>
  <si>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</si>
  <si>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</si>
  <si>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</si>
  <si>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</si>
  <si>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</si>
  <si>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</si>
  <si>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</si>
  <si>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</si>
  <si>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</si>
  <si>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</si>
  <si>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</si>
  <si>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</si>
  <si>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</si>
  <si>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</si>
  <si>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</si>
  <si>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Billum Børneby naturværksted</t>
  </si>
  <si>
    <t>SFO 2 og SFO 3 i Varde By mm.</t>
  </si>
  <si>
    <t>Indefrosne midler frigivet i 2012 - SFO'er</t>
  </si>
  <si>
    <t>Alslev SFO - Renovering af legeplads</t>
  </si>
  <si>
    <t xml:space="preserve">Billum SFO - forhindringsbane </t>
  </si>
  <si>
    <t>Brorson SFO, etab af gangsti, overdækn boldspilrum</t>
  </si>
  <si>
    <t>Lykkesgård SFO, renovering af 1. sal i lilla hus</t>
  </si>
  <si>
    <t>Lykkesgård SFO, renovering af legeplads</t>
  </si>
  <si>
    <t>Nordenskov SFO, etablering af legeplads mv.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</si>
  <si>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</si>
  <si>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</si>
  <si>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</si>
  <si>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</si>
  <si>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</si>
  <si>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</si>
  <si>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</si>
  <si>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</si>
  <si>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</si>
  <si>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</si>
  <si>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</si>
  <si>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</si>
  <si>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</si>
  <si>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</si>
  <si>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</si>
  <si>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</si>
  <si>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</si>
  <si>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</si>
  <si>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</si>
  <si>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</si>
  <si>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</si>
  <si>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</si>
  <si>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</si>
  <si>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</si>
  <si>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</si>
  <si>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</si>
  <si>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</si>
  <si>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</si>
  <si>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</si>
  <si>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</si>
  <si>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</si>
  <si>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</si>
  <si>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</si>
  <si>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</si>
  <si>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</si>
  <si>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</si>
  <si>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</si>
  <si>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</si>
  <si>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</si>
  <si>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</si>
  <si>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</si>
  <si>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</si>
  <si>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</si>
  <si>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</si>
  <si>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</si>
  <si>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</si>
  <si>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</si>
  <si>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</si>
  <si>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</si>
  <si>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</si>
  <si>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</si>
  <si>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</si>
  <si>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</si>
  <si>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</si>
  <si>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</si>
  <si>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</si>
  <si>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</si>
  <si>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</si>
  <si>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</si>
  <si>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</si>
  <si>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</si>
  <si>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</si>
  <si>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</si>
  <si>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</si>
  <si>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</si>
  <si>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</si>
  <si>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</si>
  <si>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</si>
  <si>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</si>
  <si>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</si>
  <si>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</si>
  <si>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</si>
  <si>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</si>
  <si>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</si>
  <si>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</si>
  <si>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</si>
  <si>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</si>
  <si>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</si>
  <si>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</si>
  <si>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</si>
  <si>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</si>
  <si>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</si>
  <si>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</si>
  <si>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</si>
  <si>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</si>
  <si>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</si>
  <si>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</si>
  <si>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</si>
  <si>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</si>
  <si>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</si>
  <si>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</si>
  <si>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</si>
  <si>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</si>
  <si>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</si>
  <si>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</si>
  <si>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</si>
  <si>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</si>
  <si>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</si>
  <si>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</si>
  <si>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</si>
  <si>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</si>
  <si>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</si>
  <si>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</si>
  <si>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</si>
  <si>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</si>
  <si>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</si>
  <si>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</si>
  <si>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</si>
  <si>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</si>
  <si>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</si>
  <si>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</si>
  <si>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</si>
  <si>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</si>
  <si>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</si>
  <si>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</si>
  <si>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</si>
  <si>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</si>
  <si>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</si>
  <si>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</si>
  <si>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</si>
  <si>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</si>
  <si>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</si>
  <si>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</si>
  <si>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</si>
  <si>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</si>
  <si>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</si>
  <si>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</si>
  <si>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</si>
  <si>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</si>
  <si>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</si>
  <si>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</si>
  <si>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</si>
  <si>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</si>
  <si>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</si>
  <si>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</si>
  <si>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</si>
  <si>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</si>
  <si>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</si>
  <si>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</si>
  <si>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</si>
  <si>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</si>
  <si>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</si>
  <si>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</si>
  <si>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</si>
  <si>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</si>
  <si>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</si>
  <si>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</si>
  <si>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</si>
  <si>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</si>
  <si>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</si>
  <si>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</si>
  <si>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</si>
  <si>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</si>
  <si>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</si>
  <si>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</si>
  <si>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</si>
  <si>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</si>
  <si>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</si>
  <si>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</si>
  <si>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</si>
  <si>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</si>
  <si>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</si>
  <si>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</si>
  <si>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</si>
  <si>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</si>
  <si>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</si>
  <si>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</si>
  <si>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</si>
  <si>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</si>
  <si>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</si>
  <si>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</si>
  <si>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</si>
  <si>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Kultur og fritid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</si>
  <si>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</si>
  <si>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</si>
  <si>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</si>
  <si>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</si>
  <si>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</si>
  <si>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</si>
  <si>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</si>
  <si>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</si>
  <si>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</si>
  <si>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</si>
  <si>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</si>
  <si>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</si>
  <si>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</si>
  <si>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</si>
  <si>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</si>
  <si>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</si>
  <si>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</si>
  <si>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</si>
  <si>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</si>
  <si>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</si>
  <si>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</si>
  <si>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</si>
  <si>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</si>
  <si>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</si>
  <si>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</si>
  <si>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</si>
  <si>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</si>
  <si>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</si>
  <si>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</si>
  <si>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</si>
  <si>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</si>
  <si>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</si>
  <si>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</si>
  <si>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</si>
  <si>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</si>
  <si>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</si>
  <si>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</si>
  <si>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</si>
  <si>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</si>
  <si>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</si>
  <si>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</si>
  <si>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</si>
  <si>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</si>
  <si>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</si>
  <si>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</si>
  <si>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</si>
  <si>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</si>
  <si>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</si>
  <si>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</si>
  <si>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</si>
  <si>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</si>
  <si>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</si>
  <si>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</si>
  <si>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</si>
  <si>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</si>
  <si>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</si>
  <si>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</si>
  <si>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</si>
  <si>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</si>
  <si>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</si>
  <si>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</si>
  <si>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</si>
  <si>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</si>
  <si>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</si>
  <si>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</si>
  <si>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</si>
  <si>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</si>
  <si>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</si>
  <si>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</si>
  <si>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</si>
  <si>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</si>
  <si>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</si>
  <si>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</si>
  <si>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</si>
  <si>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</si>
  <si>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</si>
  <si>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</si>
  <si>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</si>
  <si>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</si>
  <si>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</si>
  <si>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</si>
  <si>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</si>
  <si>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</si>
  <si>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</si>
  <si>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</si>
  <si>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</si>
  <si>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</si>
  <si>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</si>
  <si>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</si>
  <si>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</si>
  <si>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</si>
  <si>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</si>
  <si>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</si>
  <si>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</si>
  <si>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</si>
  <si>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</si>
  <si>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</si>
  <si>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</si>
  <si>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</si>
  <si>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</si>
  <si>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</si>
  <si>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</si>
  <si>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</si>
  <si>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</si>
  <si>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</si>
  <si>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</si>
  <si>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</si>
  <si>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</si>
  <si>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</si>
  <si>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</si>
  <si>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</si>
  <si>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</si>
  <si>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</si>
  <si>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</si>
  <si>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</si>
  <si>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</si>
  <si>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</si>
  <si>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</si>
  <si>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</si>
  <si>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</si>
  <si>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</si>
  <si>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</si>
  <si>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</si>
  <si>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</si>
  <si>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</si>
  <si>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</si>
  <si>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</si>
  <si>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</si>
  <si>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</si>
  <si>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</si>
  <si>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</si>
  <si>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</si>
  <si>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</si>
  <si>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</si>
  <si>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</si>
  <si>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</si>
  <si>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</si>
  <si>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</si>
  <si>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</si>
  <si>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</si>
  <si>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</si>
  <si>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</si>
  <si>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</si>
  <si>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</si>
  <si>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</si>
  <si>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</si>
  <si>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</si>
  <si>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</si>
  <si>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</si>
  <si>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</si>
  <si>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</si>
  <si>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</si>
  <si>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</si>
  <si>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</si>
  <si>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</si>
  <si>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</si>
  <si>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532848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</si>
  <si>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</si>
  <si>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</si>
  <si>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</si>
  <si>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</si>
  <si>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</si>
  <si>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</si>
  <si>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</si>
  <si>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</si>
  <si>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</si>
  <si>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</si>
  <si>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</si>
  <si>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</si>
  <si>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</si>
  <si>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</si>
  <si>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</si>
  <si>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</si>
  <si>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</si>
  <si>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</si>
  <si>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</si>
  <si>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</si>
  <si>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</si>
  <si>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</si>
  <si>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</si>
  <si>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</si>
  <si>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</si>
  <si>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</si>
  <si>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</si>
  <si>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</si>
  <si>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</si>
  <si>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</si>
  <si>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</si>
  <si>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</si>
  <si>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</si>
  <si>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</si>
  <si>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</si>
  <si>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</si>
  <si>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</si>
  <si>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</si>
  <si>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</si>
  <si>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</si>
  <si>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</si>
  <si>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</si>
  <si>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</si>
  <si>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</si>
  <si>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</si>
  <si>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</si>
  <si>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</si>
  <si>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</si>
  <si>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</si>
  <si>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</si>
  <si>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</si>
  <si>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</si>
  <si>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</si>
  <si>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</si>
  <si>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</si>
  <si>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</si>
  <si>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</si>
  <si>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</si>
  <si>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</si>
  <si>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</si>
  <si>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</si>
  <si>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</si>
  <si>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002815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</si>
  <si>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</si>
  <si>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</si>
  <si>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</si>
  <si>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</si>
  <si>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</si>
  <si>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</si>
  <si>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</si>
  <si>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</si>
  <si>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</si>
  <si>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</si>
  <si>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</si>
  <si>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</si>
  <si>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</si>
  <si>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</si>
  <si>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</si>
  <si>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</si>
  <si>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</si>
  <si>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</si>
  <si>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</si>
  <si>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</si>
  <si>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</si>
  <si>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</si>
  <si>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</si>
  <si>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</si>
  <si>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</si>
  <si>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</si>
  <si>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</si>
  <si>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</si>
  <si>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</si>
  <si>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</si>
  <si>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</si>
  <si>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</si>
  <si>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</si>
  <si>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</si>
  <si>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</si>
  <si>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</si>
  <si>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</si>
  <si>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</si>
  <si>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</si>
  <si>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</si>
  <si>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</si>
  <si>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</si>
  <si>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</si>
  <si>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</si>
  <si>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</si>
  <si>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</si>
  <si>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</si>
  <si>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</si>
  <si>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</si>
  <si>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</si>
  <si>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</si>
  <si>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</si>
  <si>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</si>
  <si>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</si>
  <si>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</si>
  <si>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</si>
  <si>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</si>
  <si>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</si>
  <si>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</si>
  <si>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</si>
  <si>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</si>
  <si>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</si>
  <si>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</si>
  <si>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</si>
  <si>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</si>
  <si>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</si>
  <si>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</si>
  <si>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</si>
  <si>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</si>
  <si>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</si>
  <si>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</si>
  <si>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</si>
  <si>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</si>
  <si>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</si>
  <si>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</si>
  <si>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</si>
  <si>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</si>
  <si>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</si>
  <si>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</si>
  <si>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</si>
  <si>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</si>
  <si>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</si>
  <si>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</si>
  <si>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</si>
  <si>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</si>
  <si>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</si>
  <si>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</si>
  <si>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</si>
  <si>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</si>
  <si>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</si>
  <si>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</si>
  <si>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</si>
  <si>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</si>
  <si>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</si>
  <si>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</si>
  <si>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</si>
  <si>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</si>
  <si>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</si>
  <si>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</si>
  <si>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</si>
  <si>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</si>
  <si>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</si>
  <si>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</si>
  <si>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</si>
  <si>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</si>
  <si>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</si>
  <si>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</si>
  <si>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</si>
  <si>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</si>
  <si>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</si>
  <si>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</si>
  <si>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</si>
  <si>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</si>
  <si>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</si>
  <si>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</si>
  <si>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</si>
  <si>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</si>
  <si>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</si>
  <si>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</si>
  <si>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</si>
  <si>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</si>
  <si>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</si>
  <si>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</si>
  <si>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</si>
  <si>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</si>
  <si>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</si>
  <si>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</si>
  <si>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</si>
  <si>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</si>
  <si>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</si>
  <si>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</si>
  <si>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</si>
  <si>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</si>
  <si>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</si>
  <si>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</si>
  <si>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</si>
  <si>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</si>
  <si>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</si>
  <si>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</si>
  <si>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</si>
  <si>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</si>
  <si>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</si>
  <si>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</si>
  <si>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</si>
  <si>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</si>
  <si>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</si>
  <si>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</si>
  <si>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</si>
  <si>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</si>
  <si>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</si>
  <si>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</si>
  <si>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</si>
  <si>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</si>
  <si>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</si>
  <si>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002903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</si>
  <si>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</si>
  <si>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</si>
  <si>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</si>
  <si>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</si>
  <si>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</si>
  <si>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</si>
  <si>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</si>
  <si>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</si>
  <si>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</si>
  <si>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</si>
  <si>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</si>
  <si>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</si>
  <si>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</si>
  <si>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</si>
  <si>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</si>
  <si>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Total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</si>
  <si>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</si>
  <si>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</si>
  <si>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</si>
  <si>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</si>
  <si>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</si>
  <si>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</si>
  <si>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>Anlægsudgifter pr. 30. april 2015</t>
  </si>
  <si>
    <t>010107-       300415</t>
  </si>
  <si>
    <t>010107-300415</t>
  </si>
  <si>
    <t xml:space="preserve">Forventet </t>
  </si>
  <si>
    <t>forbrug i alt      2015</t>
  </si>
  <si>
    <t>Status</t>
  </si>
  <si>
    <t>Total Økonomiudvalg</t>
  </si>
  <si>
    <t>Total Plan og Teknik</t>
  </si>
  <si>
    <t>Total Børn og Undervisning</t>
  </si>
  <si>
    <t>Total Kultur og Fritid</t>
  </si>
  <si>
    <t>Total Social og Sundhed</t>
  </si>
  <si>
    <t>Sekretariat og forvaltninger -"Energipuljen"</t>
  </si>
  <si>
    <t>Beløb passer - muligvis parkering Ølgod</t>
  </si>
  <si>
    <t>Hører sammen med 015806 - til kultur</t>
  </si>
  <si>
    <t>Hører sammen med 015811 - til kultur, overført  100.000 fra 2014</t>
  </si>
  <si>
    <t>Er afsluttet</t>
  </si>
  <si>
    <t>Afsluttet i 2015</t>
  </si>
  <si>
    <t>Afventer om der skal asfalteres</t>
  </si>
  <si>
    <t>Afsluttes i 2015 - afventer refusion fra Staten</t>
  </si>
  <si>
    <t>Afsluttet - Godk. i By.  d. 7.4.2015</t>
  </si>
  <si>
    <t>Áfsluttes i 2015 - afventer refusion fra Staten</t>
  </si>
  <si>
    <t>Varde Bymidte (Rest fra oprindelig budget 2012 på 5,0 mio. kr.)  heraf overført                                          1,2 mio. kr. til Varde Torv 015830 og 3,1 mio. kr. til Køb af Torvegade 10 005836</t>
  </si>
  <si>
    <t>Er gennemført</t>
  </si>
  <si>
    <t>Under opførelse</t>
  </si>
  <si>
    <t>Er i gang og afsluttes juni 2015</t>
  </si>
  <si>
    <t>Under etablering</t>
  </si>
  <si>
    <t>Penge retur til P-fond</t>
  </si>
  <si>
    <t>Er i gang og afsluttes i 2015</t>
  </si>
  <si>
    <t>Er i gang og kører efter planen</t>
  </si>
  <si>
    <t>Udføres i 2015</t>
  </si>
  <si>
    <t>Afsluttes inden sommer 2015</t>
  </si>
  <si>
    <t>Under projektering</t>
  </si>
  <si>
    <t>301804-05</t>
  </si>
  <si>
    <t>301804-06</t>
  </si>
  <si>
    <t>Jacobi skole, Udearealer</t>
  </si>
  <si>
    <t>Jacobi skole, to toiletter ved udeskole</t>
  </si>
  <si>
    <t>301804-01</t>
  </si>
  <si>
    <t>Årre skole, direkte udgange fra 4 klasselokaler, renovering af lokaler samt genopbygning af underkendt legeplads</t>
  </si>
  <si>
    <t>301881-04</t>
  </si>
  <si>
    <t>Ølgod skole , renovering af toiletter</t>
  </si>
  <si>
    <t>301881-11</t>
  </si>
  <si>
    <t>301881-14</t>
  </si>
  <si>
    <t>301881-19</t>
  </si>
  <si>
    <t>301881-24</t>
  </si>
  <si>
    <t>301881-25</t>
  </si>
  <si>
    <t>301881-26</t>
  </si>
  <si>
    <t>301881-27</t>
  </si>
  <si>
    <t>Blaabjergegnens Dagtilbud, grupperum Mælkevejen</t>
  </si>
  <si>
    <t>Børneuniverset, Røgalarm Hedevang</t>
  </si>
  <si>
    <t>Søndermarken, Amfiteater</t>
  </si>
  <si>
    <t>Børneuniverset, Nyt hegn of legeplads, Hedevang</t>
  </si>
  <si>
    <t>Tistrup, Klogetrappe</t>
  </si>
  <si>
    <t>Børneuniverset, Renovering af kælder Sdr. Alle</t>
  </si>
  <si>
    <t>Skovbrynet, Solafskærmning</t>
  </si>
  <si>
    <t>Projektet forventes afsluttet i 2015</t>
  </si>
  <si>
    <t>Projektet er afsluttet</t>
  </si>
  <si>
    <t>305802-02</t>
  </si>
  <si>
    <t>305802-03</t>
  </si>
  <si>
    <t>305802-04</t>
  </si>
  <si>
    <t>305802-05</t>
  </si>
  <si>
    <t>305802-06</t>
  </si>
  <si>
    <t>305802-07</t>
  </si>
  <si>
    <t>305802-08</t>
  </si>
  <si>
    <t>305802-09</t>
  </si>
  <si>
    <t>305802-10</t>
  </si>
  <si>
    <t>305802-11</t>
  </si>
  <si>
    <t>305802-12</t>
  </si>
  <si>
    <t>Tistrup SFO, skurbyggeri og klogetrappe</t>
  </si>
  <si>
    <t>Jacobi SFO 2 og 3 udearealer</t>
  </si>
  <si>
    <t>308800-01</t>
  </si>
  <si>
    <t>Ansager, Skolen ved Tippen, tilbygning af fælleslokale mm.</t>
  </si>
  <si>
    <t>Projektet forventes afsluttet i 2016 afventer ansøgninger til fonde</t>
  </si>
  <si>
    <t>Projektet forventes afsluttet i 2016</t>
  </si>
  <si>
    <t>Projektet forventes afsluttet i 2017</t>
  </si>
  <si>
    <t>Projektet er i gang og afsluttes 2015</t>
  </si>
  <si>
    <t>Projektes forventes afsluttet i 2015</t>
  </si>
  <si>
    <t>Projektet er under projektering</t>
  </si>
  <si>
    <t>523814-01</t>
  </si>
  <si>
    <t>523814-02</t>
  </si>
  <si>
    <t>Døgninstitution Tippen, tilbygning.</t>
  </si>
  <si>
    <t>Døgninstitution Tippen, udskiftning af oliefyr</t>
  </si>
  <si>
    <t>Forventes færdig i 2016</t>
  </si>
  <si>
    <t>Legeplads ved Handelsskolen</t>
  </si>
  <si>
    <t>Agerbæk Børnehave overdækning til barnevogne</t>
  </si>
  <si>
    <t>301879-06</t>
  </si>
  <si>
    <t>301879-10</t>
  </si>
  <si>
    <t>5 handicapboliger ved Bo Østervang, Varde</t>
  </si>
  <si>
    <t>Personalefaciliteter, Vinkelvejscentert Ølgod</t>
  </si>
  <si>
    <t>Krogen, udendørsfaciliteter på Jægumsvej</t>
  </si>
  <si>
    <t>Renov. ældreboligcentret Tueslund, Alslev</t>
  </si>
  <si>
    <t>Renov. af lokaler til sygeplejen, Tistruplund</t>
  </si>
  <si>
    <t>Hjemmepleje Midt/Vest, ombyg. Hybenbo</t>
  </si>
  <si>
    <t>Lunden, Trådløst kaldeanlæg og telefonanlæg</t>
  </si>
  <si>
    <t>Udvidelse af værkstedet Skovlunden, Varde</t>
  </si>
  <si>
    <t>Servicearealtilskud, 5 boliger ved Bo Østervang</t>
  </si>
  <si>
    <t>Ombygning af Baunbo, Lunde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</si>
  <si>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</si>
  <si>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</si>
  <si>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</si>
  <si>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</si>
  <si>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</si>
  <si>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</si>
  <si>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</si>
  <si>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</si>
  <si>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</si>
  <si>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>Der resterer enkelte fakturaer. Afsluttes i 2015</t>
  </si>
  <si>
    <t>Muligvis til parkering - Ølgod - Bent Peter</t>
  </si>
  <si>
    <t>Projektet er stadig i støbeskeen skal ses sammen med 020865</t>
  </si>
  <si>
    <t>Under planlægning afsluttes 2015</t>
  </si>
  <si>
    <t>Afventer hvad rest 700.000 anvendes til</t>
  </si>
  <si>
    <t>Følger planen - mangler refusion fra Staten</t>
  </si>
  <si>
    <t>Afsluttet - der mangler opgørelse fra museum - arkæologiske undersøgelser</t>
  </si>
  <si>
    <t>Midlerne afventer indsamling til Minibyen fra andre kilder</t>
  </si>
  <si>
    <t>Højgårdsparken - Varde 15 parcelhusgrunde</t>
  </si>
  <si>
    <t>Budgetoverførsel fra 2014 til 2015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</si>
  <si>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</si>
  <si>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</si>
  <si>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</si>
  <si>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</si>
  <si>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</si>
  <si>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</si>
  <si>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</si>
  <si>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</si>
  <si>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</si>
  <si>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</si>
  <si>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</si>
  <si>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</si>
  <si>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</si>
  <si>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</si>
  <si>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</si>
  <si>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</si>
  <si>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</si>
  <si>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</si>
  <si>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</si>
  <si>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</si>
  <si>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</si>
  <si>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</si>
  <si>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Er disponeret</t>
  </si>
  <si>
    <t>Delvis disponeret</t>
  </si>
  <si>
    <t>Budgetoverførsel fra 2014 til 2015 - Salg af grunde</t>
  </si>
  <si>
    <t>Solgt 1 grund</t>
  </si>
  <si>
    <t>Legepladsen er etableret - mangler de sidste fakturaer</t>
  </si>
  <si>
    <t>3-årig projekt. Projektet er udgiftsneutral over år.</t>
  </si>
  <si>
    <t>Fortsætter i 2016</t>
  </si>
  <si>
    <t>Restbeløb tilføres kassen</t>
  </si>
  <si>
    <t>Afsluttes 2015</t>
  </si>
  <si>
    <t>Overføres til 2016</t>
  </si>
  <si>
    <t>Resten overføres til 2016</t>
  </si>
  <si>
    <t xml:space="preserve">Midlerne er disponeret </t>
  </si>
  <si>
    <t>Projektet forventes afsluttet o 2015</t>
  </si>
  <si>
    <t>Forventes afsluttet 2015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</si>
  <si>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</si>
  <si>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</si>
  <si>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Projektet realiseres som planlagt</t>
  </si>
  <si>
    <t>Projektet er afsluttet og restbevilling foreslås anvendt til medfinansiering af kunstprojekt med Jens Galschiøt.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</si>
</sst>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177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>
      <protection locked="0"/>
    </xf>
    <xf numFmtId="49" fontId="3" fillId="0" borderId="11" xfId="0" quotePrefix="1" applyNumberFormat="1" applyFont="1" applyFill="1" applyBorder="1" applyAlignment="1" applyProtection="1">
      <protection locked="0"/>
    </xf>
    <xf numFmtId="49" fontId="4" fillId="0" borderId="11" xfId="0" quotePrefix="1" applyNumberFormat="1" applyFont="1" applyFill="1" applyBorder="1" applyAlignment="1" applyProtection="1">
      <protection locked="0"/>
    </xf>
    <xf numFmtId="49" fontId="3" fillId="0" borderId="1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/>
    <xf numFmtId="3" fontId="3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3" fontId="3" fillId="0" borderId="4" xfId="0" applyNumberFormat="1" applyFont="1" applyFill="1" applyBorder="1" applyAlignment="1" applyProtection="1"/>
    <xf numFmtId="0" fontId="0" fillId="0" borderId="4" xfId="0" applyBorder="1"/>
    <xf numFmtId="0" fontId="3" fillId="0" borderId="6" xfId="0" applyNumberFormat="1" applyFont="1" applyFill="1" applyBorder="1" applyAlignment="1" applyProtection="1"/>
    <xf numFmtId="0" fontId="0" fillId="0" borderId="7" xfId="0" applyBorder="1"/>
    <xf numFmtId="0" fontId="0" fillId="0" borderId="8" xfId="0" applyBorder="1"/>
    <xf numFmtId="0" fontId="3" fillId="0" borderId="3" xfId="0" applyNumberFormat="1" applyFont="1" applyFill="1" applyBorder="1" applyAlignment="1" applyProtection="1"/>
    <xf numFmtId="0" fontId="0" fillId="0" borderId="9" xfId="0" applyBorder="1"/>
    <xf numFmtId="0" fontId="3" fillId="2" borderId="9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alignment horizontal="center"/>
    </xf>
    <xf numFmtId="0" fontId="3" fillId="2" borderId="13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16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 wrapText="1"/>
    </xf>
    <xf numFmtId="0" fontId="0" fillId="2" borderId="10" xfId="0" applyFill="1" applyBorder="1"/>
    <xf numFmtId="0" fontId="3" fillId="0" borderId="19" xfId="0" applyNumberFormat="1" applyFont="1" applyFill="1" applyBorder="1" applyAlignment="1" applyProtection="1"/>
    <xf numFmtId="0" fontId="0" fillId="0" borderId="20" xfId="0" applyBorder="1"/>
    <xf numFmtId="0" fontId="3" fillId="0" borderId="19" xfId="0" quotePrefix="1" applyNumberFormat="1" applyFont="1" applyFill="1" applyBorder="1" applyAlignment="1" applyProtection="1"/>
    <xf numFmtId="49" fontId="3" fillId="0" borderId="19" xfId="0" applyNumberFormat="1" applyFont="1" applyFill="1" applyBorder="1" applyAlignment="1" applyProtection="1">
      <protection locked="0"/>
    </xf>
    <xf numFmtId="49" fontId="3" fillId="0" borderId="19" xfId="0" quotePrefix="1" applyNumberFormat="1" applyFont="1" applyFill="1" applyBorder="1" applyAlignment="1" applyProtection="1">
      <protection locked="0"/>
    </xf>
    <xf numFmtId="0" fontId="3" fillId="0" borderId="11" xfId="0" applyNumberFormat="1" applyFont="1" applyFill="1" applyBorder="1" applyAlignment="1" applyProtection="1">
      <alignment wrapText="1"/>
    </xf>
    <xf numFmtId="49" fontId="3" fillId="0" borderId="6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alignment wrapText="1"/>
    </xf>
    <xf numFmtId="3" fontId="3" fillId="0" borderId="7" xfId="0" applyNumberFormat="1" applyFont="1" applyFill="1" applyBorder="1" applyAlignment="1" applyProtection="1"/>
    <xf numFmtId="3" fontId="3" fillId="0" borderId="9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17" xfId="0" applyNumberFormat="1" applyFont="1" applyFill="1" applyBorder="1" applyAlignment="1" applyProtection="1"/>
    <xf numFmtId="0" fontId="3" fillId="2" borderId="18" xfId="0" applyNumberFormat="1" applyFont="1" applyFill="1" applyBorder="1" applyAlignment="1" applyProtection="1"/>
    <xf numFmtId="0" fontId="3" fillId="2" borderId="2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3" fillId="2" borderId="12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 wrapText="1"/>
    </xf>
    <xf numFmtId="0" fontId="3" fillId="2" borderId="11" xfId="0" applyNumberFormat="1" applyFont="1" applyFill="1" applyBorder="1" applyAlignment="1" applyProtection="1">
      <alignment horizontal="center"/>
    </xf>
    <xf numFmtId="0" fontId="3" fillId="2" borderId="19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3" fillId="2" borderId="14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15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11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/>
    <xf numFmtId="164" fontId="3" fillId="0" borderId="19" xfId="0" quotePrefix="1" applyNumberFormat="1" applyFont="1" applyFill="1" applyBorder="1" applyAlignment="1" applyProtection="1"/>
    <xf numFmtId="164" fontId="3" fillId="0" borderId="6" xfId="0" quotePrefix="1" applyNumberFormat="1" applyFont="1" applyFill="1" applyBorder="1" applyAlignment="1" applyProtection="1"/>
    <xf numFmtId="0" fontId="3" fillId="2" borderId="5" xfId="0" applyNumberFormat="1" applyFont="1" applyFill="1" applyBorder="1" applyAlignment="1" applyProtection="1">
      <alignment horizontal="center" wrapText="1"/>
    </xf>
    <xf numFmtId="0" fontId="3" fillId="2" borderId="13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/>
    <xf numFmtId="0" fontId="3" fillId="2" borderId="19" xfId="0" applyNumberFormat="1" applyFont="1" applyFill="1" applyBorder="1" applyAlignment="1" applyProtection="1"/>
    <xf numFmtId="0" fontId="3" fillId="2" borderId="2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21" xfId="0" applyNumberFormat="1" applyFont="1" applyFill="1" applyBorder="1" applyAlignment="1" applyProtection="1"/>
    <xf numFmtId="3" fontId="3" fillId="0" borderId="21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5" fillId="0" borderId="22" xfId="2" applyFont="1" applyBorder="1" applyAlignment="1">
      <alignment vertical="center" wrapText="1"/>
    </xf>
    <xf numFmtId="0" fontId="5" fillId="0" borderId="22" xfId="2" applyFont="1" applyBorder="1" applyAlignment="1">
      <alignment wrapText="1"/>
    </xf>
    <xf numFmtId="0" fontId="5" fillId="0" borderId="22" xfId="0" applyFont="1" applyBorder="1"/>
    <xf numFmtId="0" fontId="6" fillId="0" borderId="22" xfId="0" applyFont="1" applyBorder="1"/>
    <xf numFmtId="0" fontId="5" fillId="0" borderId="22" xfId="2" applyFont="1" applyBorder="1"/>
    <xf numFmtId="0" fontId="6" fillId="0" borderId="22" xfId="0" applyFont="1" applyBorder="1" applyAlignment="1">
      <alignment wrapText="1"/>
    </xf>
    <xf numFmtId="0" fontId="3" fillId="0" borderId="22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49" fontId="3" fillId="0" borderId="21" xfId="0" applyNumberFormat="1" applyFont="1" applyFill="1" applyBorder="1" applyAlignment="1" applyProtection="1">
      <protection locked="0"/>
    </xf>
    <xf numFmtId="0" fontId="3" fillId="0" borderId="22" xfId="0" applyNumberFormat="1" applyFont="1" applyFill="1" applyBorder="1" applyAlignment="1" applyProtection="1">
      <alignment wrapText="1"/>
    </xf>
    <xf numFmtId="49" fontId="3" fillId="0" borderId="21" xfId="0" quotePrefix="1" applyNumberFormat="1" applyFont="1" applyFill="1" applyBorder="1" applyAlignment="1" applyProtection="1">
      <protection locked="0"/>
    </xf>
    <xf numFmtId="49" fontId="7" fillId="0" borderId="21" xfId="0" quotePrefix="1" applyNumberFormat="1" applyFont="1" applyFill="1" applyBorder="1" applyAlignment="1" applyProtection="1">
      <protection locked="0"/>
    </xf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wrapText="1"/>
    </xf>
    <xf numFmtId="0" fontId="7" fillId="0" borderId="22" xfId="0" applyNumberFormat="1" applyFont="1" applyFill="1" applyBorder="1" applyAlignment="1" applyProtection="1">
      <alignment wrapText="1"/>
    </xf>
    <xf numFmtId="49" fontId="3" fillId="0" borderId="21" xfId="0" quotePrefix="1" applyNumberFormat="1" applyFont="1" applyFill="1" applyBorder="1" applyAlignment="1" applyProtection="1">
      <protection locked="0"/>
    </xf>
    <xf numFmtId="49" fontId="4" fillId="0" borderId="21" xfId="0" quotePrefix="1" applyNumberFormat="1" applyFont="1" applyFill="1" applyBorder="1" applyAlignment="1" applyProtection="1">
      <protection locked="0"/>
    </xf>
    <xf numFmtId="0" fontId="3" fillId="0" borderId="22" xfId="0" applyNumberFormat="1" applyFont="1" applyFill="1" applyBorder="1" applyAlignment="1" applyProtection="1">
      <alignment wrapText="1"/>
    </xf>
    <xf numFmtId="0" fontId="4" fillId="0" borderId="22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0" fontId="0" fillId="0" borderId="20" xfId="0" applyBorder="1"/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0" fontId="0" fillId="0" borderId="20" xfId="0" applyBorder="1"/>
    <xf numFmtId="0" fontId="3" fillId="0" borderId="22" xfId="0" applyNumberFormat="1" applyFont="1" applyFill="1" applyBorder="1" applyAlignment="1" applyProtection="1">
      <alignment wrapText="1"/>
    </xf>
    <xf numFmtId="0" fontId="0" fillId="0" borderId="20" xfId="0" applyBorder="1" applyAlignment="1">
      <alignment wrapText="1"/>
    </xf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0" fontId="0" fillId="0" borderId="20" xfId="0" applyBorder="1"/>
    <xf numFmtId="0" fontId="4" fillId="0" borderId="22" xfId="0" applyNumberFormat="1" applyFont="1" applyFill="1" applyBorder="1" applyAlignment="1" applyProtection="1"/>
    <xf numFmtId="49" fontId="4" fillId="0" borderId="21" xfId="0" quotePrefix="1" applyNumberFormat="1" applyFont="1" applyFill="1" applyBorder="1" applyAlignment="1" applyProtection="1">
      <protection locked="0"/>
    </xf>
    <xf numFmtId="0" fontId="4" fillId="0" borderId="22" xfId="0" applyNumberFormat="1" applyFont="1" applyFill="1" applyBorder="1" applyAlignment="1" applyProtection="1">
      <alignment wrapText="1"/>
    </xf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6" fillId="0" borderId="14" xfId="0" applyFont="1" applyBorder="1"/>
    <xf numFmtId="0" fontId="4" fillId="0" borderId="11" xfId="0" applyNumberFormat="1" applyFont="1" applyFill="1" applyBorder="1" applyAlignment="1" applyProtection="1"/>
    <xf numFmtId="0" fontId="4" fillId="0" borderId="22" xfId="4" applyNumberFormat="1" applyFont="1" applyFill="1" applyBorder="1" applyAlignment="1" applyProtection="1"/>
    <xf numFmtId="0" fontId="4" fillId="0" borderId="22" xfId="4" applyNumberFormat="1" applyFont="1" applyFill="1" applyBorder="1" applyAlignment="1" applyProtection="1">
      <alignment wrapText="1"/>
    </xf>
    <xf numFmtId="0" fontId="9" fillId="0" borderId="15" xfId="3" applyFont="1" applyBorder="1"/>
    <xf numFmtId="3" fontId="9" fillId="0" borderId="18" xfId="3" applyNumberFormat="1" applyFont="1" applyBorder="1"/>
    <xf numFmtId="3" fontId="9" fillId="0" borderId="16" xfId="3" applyNumberFormat="1" applyFont="1" applyBorder="1"/>
    <xf numFmtId="0" fontId="4" fillId="0" borderId="0" xfId="3"/>
    <xf numFmtId="0" fontId="7" fillId="0" borderId="0" xfId="3" applyFont="1"/>
    <xf numFmtId="0" fontId="8" fillId="0" borderId="0" xfId="3" applyFont="1"/>
    <xf numFmtId="3" fontId="9" fillId="0" borderId="23" xfId="3" applyNumberFormat="1" applyFont="1" applyBorder="1"/>
    <xf numFmtId="0" fontId="9" fillId="0" borderId="23" xfId="3" applyFont="1" applyBorder="1"/>
    <xf numFmtId="0" fontId="9" fillId="0" borderId="14" xfId="3" quotePrefix="1" applyFont="1" applyBorder="1"/>
    <xf numFmtId="3" fontId="9" fillId="0" borderId="14" xfId="3" applyNumberFormat="1" applyFont="1" applyBorder="1"/>
    <xf numFmtId="0" fontId="9" fillId="0" borderId="22" xfId="3" quotePrefix="1" applyFont="1" applyBorder="1"/>
    <xf numFmtId="3" fontId="9" fillId="0" borderId="22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4" fillId="0" borderId="0" xfId="3" applyFont="1"/>
    <xf numFmtId="0" fontId="9" fillId="0" borderId="23" xfId="3" applyNumberFormat="1" applyFont="1" applyBorder="1" applyAlignment="1">
      <alignment horizontal="center"/>
    </xf>
    <xf numFmtId="0" fontId="9" fillId="0" borderId="15" xfId="3" quotePrefix="1" applyFont="1" applyBorder="1"/>
    <xf numFmtId="3" fontId="9" fillId="0" borderId="15" xfId="3" applyNumberFormat="1" applyFont="1" applyBorder="1"/>
    <xf numFmtId="3" fontId="9" fillId="0" borderId="14" xfId="3" applyNumberFormat="1" applyFont="1" applyBorder="1" applyAlignment="1">
      <alignment horizontal="center"/>
    </xf>
    <xf numFmtId="3" fontId="9" fillId="0" borderId="20" xfId="3" applyNumberFormat="1" applyFont="1" applyBorder="1" applyAlignment="1">
      <alignment horizontal="center"/>
    </xf>
    <xf numFmtId="0" fontId="8" fillId="0" borderId="24" xfId="3" applyFont="1" applyFill="1" applyBorder="1"/>
    <xf numFmtId="0" fontId="8" fillId="0" borderId="25" xfId="3" applyFont="1" applyFill="1" applyBorder="1"/>
    <xf numFmtId="0" fontId="7" fillId="0" borderId="26" xfId="3" applyFont="1" applyFill="1" applyBorder="1"/>
    <xf numFmtId="3" fontId="7" fillId="0" borderId="27" xfId="3" applyNumberFormat="1" applyFont="1" applyFill="1" applyBorder="1"/>
    <xf numFmtId="3" fontId="9" fillId="0" borderId="13" xfId="3" applyNumberFormat="1" applyFont="1" applyBorder="1" applyAlignment="1">
      <alignment horizontal="center"/>
    </xf>
    <xf numFmtId="0" fontId="9" fillId="0" borderId="4" xfId="3" applyFont="1" applyBorder="1"/>
    <xf numFmtId="3" fontId="9" fillId="0" borderId="4" xfId="3" applyNumberFormat="1" applyFont="1" applyBorder="1"/>
    <xf numFmtId="3" fontId="9" fillId="0" borderId="16" xfId="3" applyNumberFormat="1" applyFont="1" applyBorder="1" applyAlignment="1">
      <alignment horizontal="center"/>
    </xf>
    <xf numFmtId="3" fontId="9" fillId="0" borderId="17" xfId="3" applyNumberFormat="1" applyFont="1" applyBorder="1"/>
    <xf numFmtId="3" fontId="9" fillId="0" borderId="21" xfId="3" applyNumberFormat="1" applyFont="1" applyBorder="1"/>
    <xf numFmtId="3" fontId="9" fillId="0" borderId="20" xfId="3" applyNumberFormat="1" applyFont="1" applyBorder="1"/>
    <xf numFmtId="0" fontId="9" fillId="0" borderId="13" xfId="3" applyFont="1" applyBorder="1"/>
    <xf numFmtId="0" fontId="9" fillId="0" borderId="20" xfId="3" applyFont="1" applyBorder="1"/>
    <xf numFmtId="0" fontId="6" fillId="0" borderId="20" xfId="0" applyFont="1" applyBorder="1"/>
    <xf numFmtId="3" fontId="3" fillId="0" borderId="14" xfId="0" applyNumberFormat="1" applyFont="1" applyFill="1" applyBorder="1" applyAlignment="1" applyProtection="1"/>
    <xf numFmtId="3" fontId="3" fillId="0" borderId="15" xfId="0" applyNumberFormat="1" applyFont="1" applyFill="1" applyBorder="1" applyAlignment="1" applyProtection="1"/>
    <xf numFmtId="3" fontId="4" fillId="0" borderId="22" xfId="0" applyNumberFormat="1" applyFont="1" applyFill="1" applyBorder="1" applyAlignment="1" applyProtection="1"/>
    <xf numFmtId="3" fontId="6" fillId="0" borderId="0" xfId="0" applyNumberFormat="1" applyFont="1" applyBorder="1"/>
    <xf numFmtId="0" fontId="6" fillId="0" borderId="0" xfId="0" applyFont="1" applyBorder="1"/>
    <xf numFmtId="0" fontId="5" fillId="0" borderId="8" xfId="0" applyFont="1" applyBorder="1"/>
    <xf numFmtId="0" fontId="5" fillId="0" borderId="20" xfId="0" applyFont="1" applyBorder="1"/>
    <xf numFmtId="0" fontId="5" fillId="0" borderId="5" xfId="0" applyFont="1" applyBorder="1"/>
    <xf numFmtId="3" fontId="5" fillId="0" borderId="9" xfId="0" applyNumberFormat="1" applyFont="1" applyBorder="1"/>
    <xf numFmtId="3" fontId="5" fillId="0" borderId="11" xfId="0" applyNumberFormat="1" applyFont="1" applyBorder="1"/>
    <xf numFmtId="3" fontId="5" fillId="0" borderId="10" xfId="0" applyNumberFormat="1" applyFont="1" applyBorder="1"/>
    <xf numFmtId="0" fontId="3" fillId="0" borderId="14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D1" sqref="D1:E1048576"/>
    </sheetView>
  </sheetViews>
  <sheetFormatPr defaultRowHeight="12" x14ac:dyDescent="0.3"/>
  <cols>
    <col min="3" max="3" width="34.33203125" customWidth="1"/>
    <col min="4" max="4" width="24.33203125" hidden="1" customWidth="1"/>
    <col min="5" max="5" width="15.44140625" hidden="1" customWidth="1"/>
    <col min="6" max="8" width="15.44140625" customWidth="1"/>
  </cols>
  <sheetData>
    <row r="1" spans="1:8" ht="13" x14ac:dyDescent="0.3">
      <c r="A1" s="1"/>
      <c r="B1" s="1"/>
      <c r="C1" s="26"/>
      <c r="D1" s="30" t="s">
        <v>1</v>
      </c>
      <c r="E1" s="27" t="s">
        <v>2</v>
      </c>
      <c r="F1" s="28" t="s">
        <v>3</v>
      </c>
      <c r="G1" s="29" t="s">
        <v>4</v>
      </c>
      <c r="H1" s="30" t="s">
        <v>5</v>
      </c>
    </row>
    <row r="2" spans="1:8" ht="25.5" x14ac:dyDescent="0.3">
      <c r="A2" s="1"/>
      <c r="B2" s="1"/>
      <c r="C2" s="32"/>
      <c r="D2" s="70" t="s">
        <v>1168</v>
      </c>
      <c r="E2" s="35" t="s">
        <v>1169</v>
      </c>
      <c r="F2" s="36">
        <v>2015</v>
      </c>
      <c r="G2" s="37" t="s">
        <v>6</v>
      </c>
      <c r="H2" s="38" t="s">
        <v>7</v>
      </c>
    </row>
    <row r="3" spans="1:8" ht="13" x14ac:dyDescent="0.3">
      <c r="A3" s="1"/>
      <c r="B3" s="1"/>
      <c r="C3" s="175"/>
      <c r="D3" s="175"/>
      <c r="E3" s="175"/>
      <c r="F3" s="175"/>
      <c r="G3" s="175"/>
      <c r="H3" s="175"/>
    </row>
    <row r="4" spans="1:8" ht="13" x14ac:dyDescent="0.3">
      <c r="A4" s="1"/>
      <c r="B4" s="1"/>
      <c r="C4" s="116"/>
      <c r="D4" s="116"/>
      <c r="E4" s="116"/>
      <c r="F4" s="116"/>
      <c r="G4" s="116"/>
      <c r="H4" s="116"/>
    </row>
    <row r="5" spans="1:8" ht="13" x14ac:dyDescent="0.3">
      <c r="A5" s="1"/>
      <c r="B5" s="1"/>
      <c r="C5" s="116" t="s">
        <v>0</v>
      </c>
      <c r="D5" s="117">
        <v>240603870</v>
      </c>
      <c r="E5" s="117">
        <v>220002501.68000004</v>
      </c>
      <c r="F5" s="117">
        <f>'1 Økonomiudvalget'!F123</f>
        <v>25967850</v>
      </c>
      <c r="G5" s="117">
        <f>'1 Økonomiudvalget'!G123</f>
        <v>11316350.08</v>
      </c>
      <c r="H5" s="117">
        <f>F5-G5</f>
        <v>14651499.92</v>
      </c>
    </row>
    <row r="6" spans="1:8" ht="13" x14ac:dyDescent="0.3">
      <c r="A6" s="1"/>
      <c r="B6" s="1"/>
      <c r="C6" s="116" t="s">
        <v>240</v>
      </c>
      <c r="D6" s="117">
        <v>219746745</v>
      </c>
      <c r="E6" s="117">
        <v>161804153.15000007</v>
      </c>
      <c r="F6" s="117">
        <f>'2 Plan og Teknik'!F123</f>
        <v>66579806</v>
      </c>
      <c r="G6" s="117">
        <f>'2 Plan og Teknik'!G123</f>
        <v>15887830.25</v>
      </c>
      <c r="H6" s="117">
        <f>F6-G6</f>
        <v>50691975.75</v>
      </c>
    </row>
    <row r="7" spans="1:8" ht="13" x14ac:dyDescent="0.3">
      <c r="A7" s="1"/>
      <c r="B7" s="1"/>
      <c r="C7" s="116" t="s">
        <v>474</v>
      </c>
      <c r="D7" s="117">
        <v>227821972</v>
      </c>
      <c r="E7" s="117">
        <v>176809385.81000018</v>
      </c>
      <c r="F7" s="117">
        <f>'3 Børn og Undervisning'!F175</f>
        <v>74579935</v>
      </c>
      <c r="G7" s="117">
        <f>'3 Børn og Undervisning'!G175</f>
        <v>23058505.220000003</v>
      </c>
      <c r="H7" s="117">
        <f>F7-G7</f>
        <v>51521429.780000001</v>
      </c>
    </row>
    <row r="8" spans="1:8" ht="13" x14ac:dyDescent="0.3">
      <c r="A8" s="1"/>
      <c r="B8" s="1"/>
      <c r="C8" s="116" t="s">
        <v>1161</v>
      </c>
      <c r="D8" s="117">
        <v>24591548</v>
      </c>
      <c r="E8" s="117">
        <v>15274834.610000001</v>
      </c>
      <c r="F8" s="117">
        <f>'4 Kultur og Fritid'!F29</f>
        <v>6673126</v>
      </c>
      <c r="G8" s="117">
        <f>'4 Kultur og Fritid'!G29</f>
        <v>408658.29000000004</v>
      </c>
      <c r="H8" s="117">
        <f t="shared" ref="H8:H12" si="0">F8-G8</f>
        <v>6264467.71</v>
      </c>
    </row>
    <row r="9" spans="1:8" ht="13" x14ac:dyDescent="0.3">
      <c r="A9" s="1"/>
      <c r="B9" s="1"/>
      <c r="C9" s="116" t="s">
        <v>1162</v>
      </c>
      <c r="D9" s="117">
        <v>237966504</v>
      </c>
      <c r="E9" s="117">
        <v>222629804.38000005</v>
      </c>
      <c r="F9" s="117">
        <f>'5 Social og Sundhed'!F85</f>
        <v>11936957</v>
      </c>
      <c r="G9" s="117">
        <f>'5 Social og Sundhed'!G85</f>
        <v>593650.75999999989</v>
      </c>
      <c r="H9" s="117">
        <f t="shared" si="0"/>
        <v>11343306.24</v>
      </c>
    </row>
    <row r="10" spans="1:8" ht="13" x14ac:dyDescent="0.3">
      <c r="A10" s="1"/>
      <c r="B10" s="1"/>
      <c r="C10" s="116" t="s">
        <v>1163</v>
      </c>
      <c r="D10" s="117">
        <v>425000</v>
      </c>
      <c r="E10" s="117">
        <v>422046.07</v>
      </c>
      <c r="F10" s="117">
        <v>0</v>
      </c>
      <c r="G10" s="117">
        <v>0</v>
      </c>
      <c r="H10" s="117">
        <f t="shared" si="0"/>
        <v>0</v>
      </c>
    </row>
    <row r="11" spans="1:8" ht="13" x14ac:dyDescent="0.3">
      <c r="A11" s="1"/>
      <c r="B11" s="1"/>
      <c r="C11" s="116" t="s">
        <v>1164</v>
      </c>
      <c r="D11" s="117">
        <v>-47785000</v>
      </c>
      <c r="E11" s="117">
        <v>-66523274.720000006</v>
      </c>
      <c r="F11" s="117">
        <f>'Bolig-erhverv-salgsindt.'!F76</f>
        <v>-5000000</v>
      </c>
      <c r="G11" s="117">
        <f>'Bolig-erhverv-salgsindt.'!G76</f>
        <v>-192848.16999999993</v>
      </c>
      <c r="H11" s="117">
        <f t="shared" si="0"/>
        <v>-4807151.83</v>
      </c>
    </row>
    <row r="12" spans="1:8" ht="13" x14ac:dyDescent="0.3">
      <c r="A12" s="1"/>
      <c r="B12" s="1"/>
      <c r="C12" s="116" t="s">
        <v>1165</v>
      </c>
      <c r="D12" s="117">
        <v>101272926</v>
      </c>
      <c r="E12" s="117">
        <v>58014441.429999992</v>
      </c>
      <c r="F12" s="117">
        <f>'Bolig-erhvervs-udstykning'!F78</f>
        <v>11835584</v>
      </c>
      <c r="G12" s="117">
        <f>'Bolig-erhvervs-udstykning'!G78</f>
        <v>368120.39</v>
      </c>
      <c r="H12" s="117">
        <f t="shared" si="0"/>
        <v>11467463.609999999</v>
      </c>
    </row>
    <row r="13" spans="1:8" s="113" customFormat="1" ht="13" x14ac:dyDescent="0.3">
      <c r="A13" s="114"/>
      <c r="B13" s="114"/>
      <c r="C13" s="176" t="s">
        <v>1284</v>
      </c>
      <c r="D13" s="165"/>
      <c r="E13" s="165"/>
      <c r="F13" s="165">
        <f>SUM('Bolig-erhvervs-udstykning'!F99)</f>
        <v>-7061288</v>
      </c>
      <c r="G13" s="165">
        <f>SUM('Bolig-erhvervs-udstykning'!G99)</f>
        <v>0</v>
      </c>
      <c r="H13" s="165">
        <f>SUM('Bolig-erhvervs-udstykning'!H99)</f>
        <v>-7061288</v>
      </c>
    </row>
    <row r="14" spans="1:8" ht="10.15" customHeight="1" x14ac:dyDescent="0.3">
      <c r="A14" s="1"/>
      <c r="B14" s="1"/>
      <c r="C14" s="77"/>
      <c r="D14" s="116"/>
      <c r="E14" s="114"/>
      <c r="F14" s="116"/>
      <c r="G14" s="114"/>
      <c r="H14" s="116"/>
    </row>
    <row r="15" spans="1:8" ht="16.149999999999999" customHeight="1" x14ac:dyDescent="0.3">
      <c r="A15" s="1"/>
      <c r="B15" s="1"/>
      <c r="C15" s="24" t="s">
        <v>1166</v>
      </c>
      <c r="D15" s="12">
        <f>SUM(D5:D14)</f>
        <v>1004643565</v>
      </c>
      <c r="E15" s="19">
        <f>SUM(E5:E14)</f>
        <v>788433892.41000032</v>
      </c>
      <c r="F15" s="12">
        <f>SUM(F5:F14)</f>
        <v>185511970</v>
      </c>
      <c r="G15" s="19">
        <f>SUM(G5:G14)</f>
        <v>51440266.819999993</v>
      </c>
      <c r="H15" s="12">
        <f>SUM(H5:H14)</f>
        <v>134071703.18000001</v>
      </c>
    </row>
    <row r="16" spans="1:8" ht="13" x14ac:dyDescent="0.3">
      <c r="A16" s="1"/>
      <c r="B16" s="1"/>
      <c r="C16" s="1"/>
      <c r="D16" s="1"/>
      <c r="E16" s="1"/>
      <c r="F16" s="1"/>
      <c r="G16" s="1"/>
      <c r="H16" s="1"/>
    </row>
    <row r="17" spans="1:8" ht="13" x14ac:dyDescent="0.3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00" workbookViewId="0">
      <selection activeCell="J126" sqref="J126"/>
    </sheetView>
  </sheetViews>
  <sheetFormatPr defaultRowHeight="12" x14ac:dyDescent="0.3"/>
  <cols>
    <col min="3" max="3" width="50.6640625" customWidth="1"/>
    <col min="4" max="5" width="14.44140625" hidden="1" customWidth="1"/>
    <col min="6" max="9" width="12.6640625" customWidth="1"/>
    <col min="10" max="10" width="53.44140625" customWidth="1"/>
  </cols>
  <sheetData>
    <row r="1" spans="1:10" x14ac:dyDescent="0.3">
      <c r="A1" t="s">
        <v>1167</v>
      </c>
    </row>
    <row r="3" spans="1:10" ht="13" x14ac:dyDescent="0.3">
      <c r="A3" s="1"/>
      <c r="B3" s="26"/>
      <c r="C3" s="27" t="s">
        <v>0</v>
      </c>
      <c r="D3" s="28" t="s">
        <v>1</v>
      </c>
      <c r="E3" s="27" t="s">
        <v>2</v>
      </c>
      <c r="F3" s="28" t="s">
        <v>3</v>
      </c>
      <c r="G3" s="29" t="s">
        <v>4</v>
      </c>
      <c r="H3" s="30" t="s">
        <v>5</v>
      </c>
      <c r="I3" s="31" t="s">
        <v>1170</v>
      </c>
      <c r="J3" s="28" t="s">
        <v>1172</v>
      </c>
    </row>
    <row r="4" spans="1:10" ht="25.5" x14ac:dyDescent="0.3">
      <c r="A4" s="1"/>
      <c r="B4" s="32"/>
      <c r="C4" s="33"/>
      <c r="D4" s="34" t="s">
        <v>1168</v>
      </c>
      <c r="E4" s="35" t="s">
        <v>1169</v>
      </c>
      <c r="F4" s="36">
        <v>2015</v>
      </c>
      <c r="G4" s="37" t="s">
        <v>6</v>
      </c>
      <c r="H4" s="38" t="s">
        <v>7</v>
      </c>
      <c r="I4" s="39" t="s">
        <v>1171</v>
      </c>
      <c r="J4" s="40"/>
    </row>
    <row r="5" spans="1:10" ht="25.5" hidden="1" x14ac:dyDescent="0.3">
      <c r="A5" s="1"/>
      <c r="B5" s="7" t="s">
        <v>8</v>
      </c>
      <c r="C5" s="2" t="s">
        <v>9</v>
      </c>
      <c r="D5" s="11">
        <v>-250000</v>
      </c>
      <c r="E5" s="3">
        <v>-326940</v>
      </c>
      <c r="F5" s="11">
        <v>0</v>
      </c>
      <c r="G5" s="3">
        <v>0</v>
      </c>
      <c r="H5" s="11">
        <f t="shared" ref="H5:H36" si="0">SUM(F5-G5)</f>
        <v>0</v>
      </c>
      <c r="I5" s="18"/>
      <c r="J5" s="17"/>
    </row>
    <row r="6" spans="1:10" ht="13" hidden="1" x14ac:dyDescent="0.3">
      <c r="A6" s="1"/>
      <c r="B6" s="7" t="s">
        <v>10</v>
      </c>
      <c r="C6" s="1" t="s">
        <v>11</v>
      </c>
      <c r="D6" s="11">
        <v>0</v>
      </c>
      <c r="E6" s="3">
        <v>-27435</v>
      </c>
      <c r="F6" s="11">
        <v>0</v>
      </c>
      <c r="G6" s="3">
        <v>0</v>
      </c>
      <c r="H6" s="11">
        <f t="shared" si="0"/>
        <v>0</v>
      </c>
      <c r="I6" s="18"/>
      <c r="J6" s="17"/>
    </row>
    <row r="7" spans="1:10" ht="13" hidden="1" x14ac:dyDescent="0.3">
      <c r="A7" s="1"/>
      <c r="B7" s="7" t="s">
        <v>12</v>
      </c>
      <c r="C7" s="1" t="s">
        <v>13</v>
      </c>
      <c r="D7" s="11">
        <v>0</v>
      </c>
      <c r="E7" s="3">
        <v>-31967</v>
      </c>
      <c r="F7" s="11">
        <v>0</v>
      </c>
      <c r="G7" s="3">
        <v>0</v>
      </c>
      <c r="H7" s="11">
        <f t="shared" si="0"/>
        <v>0</v>
      </c>
      <c r="I7" s="18"/>
      <c r="J7" s="17"/>
    </row>
    <row r="8" spans="1:10" ht="13" hidden="1" x14ac:dyDescent="0.3">
      <c r="A8" s="1"/>
      <c r="B8" s="8" t="s">
        <v>14</v>
      </c>
      <c r="C8" s="1" t="s">
        <v>15</v>
      </c>
      <c r="D8" s="11">
        <v>185000</v>
      </c>
      <c r="E8" s="3">
        <v>192853.9</v>
      </c>
      <c r="F8" s="11">
        <v>0</v>
      </c>
      <c r="G8" s="3">
        <v>0</v>
      </c>
      <c r="H8" s="11">
        <f t="shared" si="0"/>
        <v>0</v>
      </c>
      <c r="I8" s="18"/>
      <c r="J8" s="17"/>
    </row>
    <row r="9" spans="1:10" ht="13" hidden="1" x14ac:dyDescent="0.3">
      <c r="A9" s="1"/>
      <c r="B9" s="8" t="s">
        <v>16</v>
      </c>
      <c r="C9" s="1" t="s">
        <v>17</v>
      </c>
      <c r="D9" s="11">
        <v>835000</v>
      </c>
      <c r="E9" s="3">
        <v>835984.99</v>
      </c>
      <c r="F9" s="11">
        <v>0</v>
      </c>
      <c r="G9" s="3">
        <v>0</v>
      </c>
      <c r="H9" s="11">
        <f t="shared" si="0"/>
        <v>0</v>
      </c>
      <c r="I9" s="18"/>
      <c r="J9" s="17"/>
    </row>
    <row r="10" spans="1:10" ht="13" hidden="1" x14ac:dyDescent="0.3">
      <c r="A10" s="1"/>
      <c r="B10" s="8" t="s">
        <v>18</v>
      </c>
      <c r="C10" s="1" t="s">
        <v>19</v>
      </c>
      <c r="D10" s="11">
        <v>205000</v>
      </c>
      <c r="E10" s="3">
        <v>206380</v>
      </c>
      <c r="F10" s="11">
        <v>0</v>
      </c>
      <c r="G10" s="3">
        <v>0</v>
      </c>
      <c r="H10" s="11">
        <f t="shared" si="0"/>
        <v>0</v>
      </c>
      <c r="I10" s="18"/>
      <c r="J10" s="17"/>
    </row>
    <row r="11" spans="1:10" ht="13" hidden="1" x14ac:dyDescent="0.3">
      <c r="A11" s="1"/>
      <c r="B11" s="8" t="s">
        <v>20</v>
      </c>
      <c r="C11" s="1" t="s">
        <v>21</v>
      </c>
      <c r="D11" s="11">
        <v>-1200000</v>
      </c>
      <c r="E11" s="3">
        <v>-1200000</v>
      </c>
      <c r="F11" s="11">
        <v>0</v>
      </c>
      <c r="G11" s="3">
        <v>0</v>
      </c>
      <c r="H11" s="11">
        <f t="shared" si="0"/>
        <v>0</v>
      </c>
      <c r="I11" s="18"/>
      <c r="J11" s="17"/>
    </row>
    <row r="12" spans="1:10" ht="13" hidden="1" x14ac:dyDescent="0.3">
      <c r="A12" s="1"/>
      <c r="B12" s="8" t="s">
        <v>22</v>
      </c>
      <c r="C12" s="1" t="s">
        <v>23</v>
      </c>
      <c r="D12" s="11">
        <v>335000</v>
      </c>
      <c r="E12" s="3">
        <v>320363.7</v>
      </c>
      <c r="F12" s="11">
        <v>0</v>
      </c>
      <c r="G12" s="3">
        <v>0</v>
      </c>
      <c r="H12" s="11">
        <f t="shared" si="0"/>
        <v>0</v>
      </c>
      <c r="I12" s="18"/>
      <c r="J12" s="17"/>
    </row>
    <row r="13" spans="1:10" ht="13" hidden="1" x14ac:dyDescent="0.3">
      <c r="A13" s="1"/>
      <c r="B13" s="7" t="s">
        <v>24</v>
      </c>
      <c r="C13" s="1" t="s">
        <v>25</v>
      </c>
      <c r="D13" s="11">
        <v>-410000</v>
      </c>
      <c r="E13" s="3">
        <v>-401951.2</v>
      </c>
      <c r="F13" s="11">
        <v>0</v>
      </c>
      <c r="G13" s="3">
        <v>0</v>
      </c>
      <c r="H13" s="11">
        <f t="shared" si="0"/>
        <v>0</v>
      </c>
      <c r="I13" s="18"/>
      <c r="J13" s="17"/>
    </row>
    <row r="14" spans="1:10" ht="13" hidden="1" x14ac:dyDescent="0.3">
      <c r="A14" s="1"/>
      <c r="B14" s="7" t="s">
        <v>26</v>
      </c>
      <c r="C14" s="1" t="s">
        <v>27</v>
      </c>
      <c r="D14" s="11">
        <v>3025000</v>
      </c>
      <c r="E14" s="3">
        <v>3029472.38</v>
      </c>
      <c r="F14" s="11">
        <v>0</v>
      </c>
      <c r="G14" s="3">
        <v>0</v>
      </c>
      <c r="H14" s="11">
        <f t="shared" si="0"/>
        <v>0</v>
      </c>
      <c r="I14" s="18"/>
      <c r="J14" s="17"/>
    </row>
    <row r="15" spans="1:10" ht="13" hidden="1" x14ac:dyDescent="0.3">
      <c r="A15" s="1"/>
      <c r="B15" s="8" t="s">
        <v>28</v>
      </c>
      <c r="C15" s="1" t="s">
        <v>29</v>
      </c>
      <c r="D15" s="11">
        <v>0</v>
      </c>
      <c r="E15" s="3">
        <v>-2560</v>
      </c>
      <c r="F15" s="11">
        <v>0</v>
      </c>
      <c r="G15" s="3">
        <v>0</v>
      </c>
      <c r="H15" s="11">
        <f t="shared" si="0"/>
        <v>0</v>
      </c>
      <c r="I15" s="18"/>
      <c r="J15" s="17"/>
    </row>
    <row r="16" spans="1:10" ht="13" hidden="1" x14ac:dyDescent="0.3">
      <c r="A16" s="1"/>
      <c r="B16" s="8" t="s">
        <v>30</v>
      </c>
      <c r="C16" s="1" t="s">
        <v>31</v>
      </c>
      <c r="D16" s="11">
        <v>0</v>
      </c>
      <c r="E16" s="3">
        <v>-24662</v>
      </c>
      <c r="F16" s="11">
        <v>0</v>
      </c>
      <c r="G16" s="3">
        <v>0</v>
      </c>
      <c r="H16" s="11">
        <f t="shared" si="0"/>
        <v>0</v>
      </c>
      <c r="I16" s="18"/>
      <c r="J16" s="17"/>
    </row>
    <row r="17" spans="1:10" ht="13" hidden="1" x14ac:dyDescent="0.3">
      <c r="A17" s="1"/>
      <c r="B17" s="8" t="s">
        <v>32</v>
      </c>
      <c r="C17" s="1" t="s">
        <v>33</v>
      </c>
      <c r="D17" s="11">
        <v>355000</v>
      </c>
      <c r="E17" s="3">
        <v>354235.74</v>
      </c>
      <c r="F17" s="11">
        <v>0</v>
      </c>
      <c r="G17" s="3">
        <v>0</v>
      </c>
      <c r="H17" s="11">
        <f t="shared" si="0"/>
        <v>0</v>
      </c>
      <c r="I17" s="18"/>
      <c r="J17" s="17"/>
    </row>
    <row r="18" spans="1:10" ht="13" hidden="1" x14ac:dyDescent="0.3">
      <c r="A18" s="1"/>
      <c r="B18" s="8" t="s">
        <v>34</v>
      </c>
      <c r="C18" s="1" t="s">
        <v>35</v>
      </c>
      <c r="D18" s="11">
        <v>0</v>
      </c>
      <c r="E18" s="3">
        <v>-39000</v>
      </c>
      <c r="F18" s="11">
        <v>0</v>
      </c>
      <c r="G18" s="3">
        <v>0</v>
      </c>
      <c r="H18" s="11">
        <f t="shared" si="0"/>
        <v>0</v>
      </c>
      <c r="I18" s="18"/>
      <c r="J18" s="17"/>
    </row>
    <row r="19" spans="1:10" ht="13" hidden="1" x14ac:dyDescent="0.3">
      <c r="A19" s="1"/>
      <c r="B19" s="8" t="s">
        <v>36</v>
      </c>
      <c r="C19" s="1" t="s">
        <v>37</v>
      </c>
      <c r="D19" s="11">
        <v>-80000</v>
      </c>
      <c r="E19" s="3">
        <v>-80000</v>
      </c>
      <c r="F19" s="11">
        <v>0</v>
      </c>
      <c r="G19" s="3">
        <v>0</v>
      </c>
      <c r="H19" s="11">
        <f t="shared" si="0"/>
        <v>0</v>
      </c>
      <c r="I19" s="18"/>
      <c r="J19" s="17"/>
    </row>
    <row r="20" spans="1:10" ht="13" hidden="1" x14ac:dyDescent="0.3">
      <c r="A20" s="1"/>
      <c r="B20" s="8" t="s">
        <v>38</v>
      </c>
      <c r="C20" s="1" t="s">
        <v>39</v>
      </c>
      <c r="D20" s="11">
        <v>-450000</v>
      </c>
      <c r="E20" s="3">
        <v>-465663.2</v>
      </c>
      <c r="F20" s="11">
        <v>0</v>
      </c>
      <c r="G20" s="3">
        <v>0</v>
      </c>
      <c r="H20" s="11">
        <f t="shared" si="0"/>
        <v>0</v>
      </c>
      <c r="I20" s="18"/>
      <c r="J20" s="17"/>
    </row>
    <row r="21" spans="1:10" ht="13" hidden="1" x14ac:dyDescent="0.3">
      <c r="A21" s="1"/>
      <c r="B21" s="8" t="s">
        <v>40</v>
      </c>
      <c r="C21" s="1" t="s">
        <v>41</v>
      </c>
      <c r="D21" s="11">
        <v>-360000</v>
      </c>
      <c r="E21" s="3">
        <v>-376800</v>
      </c>
      <c r="F21" s="11">
        <v>0</v>
      </c>
      <c r="G21" s="3">
        <v>0</v>
      </c>
      <c r="H21" s="11">
        <f t="shared" si="0"/>
        <v>0</v>
      </c>
      <c r="I21" s="18"/>
      <c r="J21" s="17"/>
    </row>
    <row r="22" spans="1:10" ht="13" hidden="1" x14ac:dyDescent="0.3">
      <c r="A22" s="1"/>
      <c r="B22" s="8" t="s">
        <v>42</v>
      </c>
      <c r="C22" s="1" t="s">
        <v>43</v>
      </c>
      <c r="D22" s="11">
        <v>-545000</v>
      </c>
      <c r="E22" s="3">
        <v>-521000</v>
      </c>
      <c r="F22" s="11">
        <v>0</v>
      </c>
      <c r="G22" s="3">
        <v>0</v>
      </c>
      <c r="H22" s="11">
        <f t="shared" si="0"/>
        <v>0</v>
      </c>
      <c r="I22" s="18"/>
      <c r="J22" s="17"/>
    </row>
    <row r="23" spans="1:10" ht="13" hidden="1" x14ac:dyDescent="0.3">
      <c r="A23" s="1"/>
      <c r="B23" s="8" t="s">
        <v>44</v>
      </c>
      <c r="C23" s="1" t="s">
        <v>45</v>
      </c>
      <c r="D23" s="11">
        <v>0</v>
      </c>
      <c r="E23" s="3">
        <v>-10125</v>
      </c>
      <c r="F23" s="11">
        <v>0</v>
      </c>
      <c r="G23" s="3">
        <v>0</v>
      </c>
      <c r="H23" s="11">
        <f t="shared" si="0"/>
        <v>0</v>
      </c>
      <c r="I23" s="18"/>
      <c r="J23" s="17"/>
    </row>
    <row r="24" spans="1:10" ht="13" hidden="1" x14ac:dyDescent="0.3">
      <c r="A24" s="1"/>
      <c r="B24" s="8" t="s">
        <v>46</v>
      </c>
      <c r="C24" s="1" t="s">
        <v>47</v>
      </c>
      <c r="D24" s="11">
        <v>-150000</v>
      </c>
      <c r="E24" s="3">
        <v>-141285.20000000001</v>
      </c>
      <c r="F24" s="11">
        <v>0</v>
      </c>
      <c r="G24" s="3">
        <v>0</v>
      </c>
      <c r="H24" s="11">
        <f t="shared" si="0"/>
        <v>0</v>
      </c>
      <c r="I24" s="18"/>
      <c r="J24" s="17"/>
    </row>
    <row r="25" spans="1:10" ht="13" x14ac:dyDescent="0.3">
      <c r="A25" s="1"/>
      <c r="B25" s="8" t="s">
        <v>48</v>
      </c>
      <c r="C25" s="1" t="s">
        <v>49</v>
      </c>
      <c r="D25" s="11">
        <v>3100000</v>
      </c>
      <c r="E25" s="3">
        <v>3014982.92</v>
      </c>
      <c r="F25" s="11">
        <v>85017</v>
      </c>
      <c r="G25" s="3">
        <v>0</v>
      </c>
      <c r="H25" s="11">
        <f t="shared" si="0"/>
        <v>85017</v>
      </c>
      <c r="I25" s="167">
        <f>F25</f>
        <v>85017</v>
      </c>
      <c r="J25" s="123" t="s">
        <v>1263</v>
      </c>
    </row>
    <row r="26" spans="1:10" ht="13" hidden="1" x14ac:dyDescent="0.3">
      <c r="A26" s="1"/>
      <c r="B26" s="8" t="s">
        <v>50</v>
      </c>
      <c r="C26" s="1" t="s">
        <v>51</v>
      </c>
      <c r="D26" s="11">
        <v>-25000</v>
      </c>
      <c r="E26" s="3">
        <v>-25000</v>
      </c>
      <c r="F26" s="11">
        <v>0</v>
      </c>
      <c r="G26" s="3">
        <v>0</v>
      </c>
      <c r="H26" s="11">
        <f t="shared" si="0"/>
        <v>0</v>
      </c>
      <c r="I26" s="168"/>
      <c r="J26" s="123"/>
    </row>
    <row r="27" spans="1:10" ht="13" hidden="1" x14ac:dyDescent="0.3">
      <c r="A27" s="1"/>
      <c r="B27" s="8" t="s">
        <v>52</v>
      </c>
      <c r="C27" s="1" t="s">
        <v>53</v>
      </c>
      <c r="D27" s="11">
        <v>-1200000</v>
      </c>
      <c r="E27" s="3">
        <v>-1200000</v>
      </c>
      <c r="F27" s="11">
        <v>0</v>
      </c>
      <c r="G27" s="3">
        <v>0</v>
      </c>
      <c r="H27" s="11">
        <f t="shared" si="0"/>
        <v>0</v>
      </c>
      <c r="I27" s="168"/>
      <c r="J27" s="123"/>
    </row>
    <row r="28" spans="1:10" ht="13" hidden="1" x14ac:dyDescent="0.3">
      <c r="A28" s="1"/>
      <c r="B28" s="8" t="s">
        <v>54</v>
      </c>
      <c r="C28" s="1" t="s">
        <v>55</v>
      </c>
      <c r="D28" s="11">
        <v>-2934930</v>
      </c>
      <c r="E28" s="3">
        <v>-2945202</v>
      </c>
      <c r="F28" s="11">
        <v>0</v>
      </c>
      <c r="G28" s="3">
        <v>0</v>
      </c>
      <c r="H28" s="11">
        <f t="shared" si="0"/>
        <v>0</v>
      </c>
      <c r="I28" s="168"/>
      <c r="J28" s="123"/>
    </row>
    <row r="29" spans="1:10" ht="13" x14ac:dyDescent="0.3">
      <c r="A29" s="1"/>
      <c r="B29" s="8" t="s">
        <v>56</v>
      </c>
      <c r="C29" s="1" t="s">
        <v>57</v>
      </c>
      <c r="D29" s="11">
        <v>1142000</v>
      </c>
      <c r="E29" s="3">
        <v>1134236.05</v>
      </c>
      <c r="F29" s="11">
        <v>19795</v>
      </c>
      <c r="G29" s="3">
        <v>12031.55</v>
      </c>
      <c r="H29" s="11">
        <f t="shared" si="0"/>
        <v>7763.4500000000007</v>
      </c>
      <c r="I29" s="167">
        <f t="shared" ref="I29:I30" si="1">F29</f>
        <v>19795</v>
      </c>
      <c r="J29" s="123" t="s">
        <v>1263</v>
      </c>
    </row>
    <row r="30" spans="1:10" ht="13" x14ac:dyDescent="0.3">
      <c r="A30" s="1"/>
      <c r="B30" s="8" t="s">
        <v>58</v>
      </c>
      <c r="C30" s="1" t="s">
        <v>59</v>
      </c>
      <c r="D30" s="11">
        <v>360000</v>
      </c>
      <c r="E30" s="3">
        <v>360067.46</v>
      </c>
      <c r="F30" s="11">
        <v>15000</v>
      </c>
      <c r="G30" s="3">
        <v>15067.46</v>
      </c>
      <c r="H30" s="11">
        <f t="shared" si="0"/>
        <v>-67.459999999999127</v>
      </c>
      <c r="I30" s="167">
        <f t="shared" si="1"/>
        <v>15000</v>
      </c>
      <c r="J30" s="123" t="s">
        <v>1264</v>
      </c>
    </row>
    <row r="31" spans="1:10" ht="13" hidden="1" x14ac:dyDescent="0.3">
      <c r="A31" s="1"/>
      <c r="B31" s="8" t="s">
        <v>60</v>
      </c>
      <c r="C31" s="1" t="s">
        <v>61</v>
      </c>
      <c r="D31" s="11">
        <v>0</v>
      </c>
      <c r="E31" s="3">
        <v>-5600</v>
      </c>
      <c r="F31" s="11">
        <v>0</v>
      </c>
      <c r="G31" s="3">
        <v>0</v>
      </c>
      <c r="H31" s="11">
        <f t="shared" si="0"/>
        <v>0</v>
      </c>
      <c r="I31" s="168"/>
      <c r="J31" s="123"/>
    </row>
    <row r="32" spans="1:10" ht="13" x14ac:dyDescent="0.3">
      <c r="A32" s="1"/>
      <c r="B32" s="9" t="s">
        <v>62</v>
      </c>
      <c r="C32" s="1" t="s">
        <v>63</v>
      </c>
      <c r="D32" s="11">
        <v>0</v>
      </c>
      <c r="E32" s="3">
        <v>55000</v>
      </c>
      <c r="F32" s="11">
        <v>0</v>
      </c>
      <c r="G32" s="3">
        <v>55000</v>
      </c>
      <c r="H32" s="11">
        <f t="shared" si="0"/>
        <v>-55000</v>
      </c>
      <c r="I32" s="167">
        <f>G32</f>
        <v>55000</v>
      </c>
      <c r="J32" s="123" t="s">
        <v>1265</v>
      </c>
    </row>
    <row r="33" spans="1:10" ht="13" hidden="1" x14ac:dyDescent="0.3">
      <c r="A33" s="1"/>
      <c r="B33" s="8" t="s">
        <v>64</v>
      </c>
      <c r="C33" s="1" t="s">
        <v>65</v>
      </c>
      <c r="D33" s="11">
        <v>600000</v>
      </c>
      <c r="E33" s="3">
        <v>982842.4</v>
      </c>
      <c r="F33" s="11">
        <v>0</v>
      </c>
      <c r="G33" s="3">
        <v>0</v>
      </c>
      <c r="H33" s="11">
        <f t="shared" si="0"/>
        <v>0</v>
      </c>
      <c r="I33" s="168"/>
      <c r="J33" s="123"/>
    </row>
    <row r="34" spans="1:10" ht="13" hidden="1" x14ac:dyDescent="0.3">
      <c r="A34" s="1"/>
      <c r="B34" s="8" t="s">
        <v>66</v>
      </c>
      <c r="C34" s="1" t="s">
        <v>67</v>
      </c>
      <c r="D34" s="11">
        <v>63560</v>
      </c>
      <c r="E34" s="3">
        <v>63560</v>
      </c>
      <c r="F34" s="11">
        <v>0</v>
      </c>
      <c r="G34" s="3">
        <v>0</v>
      </c>
      <c r="H34" s="11">
        <f t="shared" si="0"/>
        <v>0</v>
      </c>
      <c r="I34" s="168"/>
      <c r="J34" s="123"/>
    </row>
    <row r="35" spans="1:10" ht="13" hidden="1" x14ac:dyDescent="0.3">
      <c r="A35" s="1"/>
      <c r="B35" s="7" t="s">
        <v>68</v>
      </c>
      <c r="C35" s="1" t="s">
        <v>69</v>
      </c>
      <c r="D35" s="11">
        <v>6383901</v>
      </c>
      <c r="E35" s="3">
        <v>6383613.0099999998</v>
      </c>
      <c r="F35" s="11">
        <v>0</v>
      </c>
      <c r="G35" s="3">
        <v>0</v>
      </c>
      <c r="H35" s="11">
        <f t="shared" si="0"/>
        <v>0</v>
      </c>
      <c r="I35" s="168"/>
      <c r="J35" s="123"/>
    </row>
    <row r="36" spans="1:10" ht="13" x14ac:dyDescent="0.3">
      <c r="A36" s="1"/>
      <c r="B36" s="8" t="s">
        <v>70</v>
      </c>
      <c r="C36" s="1" t="s">
        <v>71</v>
      </c>
      <c r="D36" s="11">
        <v>522314</v>
      </c>
      <c r="E36" s="3">
        <v>545774.72</v>
      </c>
      <c r="F36" s="11">
        <v>0</v>
      </c>
      <c r="G36" s="3">
        <v>23459.96</v>
      </c>
      <c r="H36" s="11">
        <f t="shared" si="0"/>
        <v>-23459.96</v>
      </c>
      <c r="I36" s="168"/>
      <c r="J36" s="123" t="s">
        <v>1266</v>
      </c>
    </row>
    <row r="37" spans="1:10" ht="13" hidden="1" x14ac:dyDescent="0.3">
      <c r="A37" s="1"/>
      <c r="B37" s="8" t="s">
        <v>72</v>
      </c>
      <c r="C37" s="1" t="s">
        <v>73</v>
      </c>
      <c r="D37" s="11">
        <v>0</v>
      </c>
      <c r="E37" s="3">
        <v>-201897.5</v>
      </c>
      <c r="F37" s="11">
        <v>0</v>
      </c>
      <c r="G37" s="3">
        <v>0</v>
      </c>
      <c r="H37" s="11">
        <f t="shared" ref="H37:H68" si="2">SUM(F37-G37)</f>
        <v>0</v>
      </c>
      <c r="I37" s="168"/>
      <c r="J37" s="123"/>
    </row>
    <row r="38" spans="1:10" ht="13" x14ac:dyDescent="0.3">
      <c r="A38" s="1"/>
      <c r="B38" s="8" t="s">
        <v>74</v>
      </c>
      <c r="C38" s="1" t="s">
        <v>75</v>
      </c>
      <c r="D38" s="11">
        <v>162635</v>
      </c>
      <c r="E38" s="3">
        <v>-246926.44</v>
      </c>
      <c r="F38" s="11">
        <v>291683</v>
      </c>
      <c r="G38" s="3">
        <v>-117878.75</v>
      </c>
      <c r="H38" s="11">
        <f t="shared" si="2"/>
        <v>409561.75</v>
      </c>
      <c r="I38" s="168"/>
      <c r="J38" s="123"/>
    </row>
    <row r="39" spans="1:10" ht="13" hidden="1" x14ac:dyDescent="0.3">
      <c r="A39" s="1"/>
      <c r="B39" s="7" t="s">
        <v>76</v>
      </c>
      <c r="C39" s="1" t="s">
        <v>77</v>
      </c>
      <c r="D39" s="11">
        <v>-383000</v>
      </c>
      <c r="E39" s="3">
        <v>-380019.4</v>
      </c>
      <c r="F39" s="11">
        <v>0</v>
      </c>
      <c r="G39" s="3">
        <v>0</v>
      </c>
      <c r="H39" s="11">
        <f t="shared" si="2"/>
        <v>0</v>
      </c>
      <c r="I39" s="168"/>
      <c r="J39" s="123"/>
    </row>
    <row r="40" spans="1:10" ht="13" hidden="1" x14ac:dyDescent="0.3">
      <c r="A40" s="1"/>
      <c r="B40" s="7" t="s">
        <v>78</v>
      </c>
      <c r="C40" s="1" t="s">
        <v>79</v>
      </c>
      <c r="D40" s="11">
        <v>-400000</v>
      </c>
      <c r="E40" s="3">
        <v>-397168.48</v>
      </c>
      <c r="F40" s="11">
        <v>0</v>
      </c>
      <c r="G40" s="3">
        <v>0</v>
      </c>
      <c r="H40" s="11">
        <f t="shared" si="2"/>
        <v>0</v>
      </c>
      <c r="I40" s="168"/>
      <c r="J40" s="123"/>
    </row>
    <row r="41" spans="1:10" ht="13" hidden="1" x14ac:dyDescent="0.3">
      <c r="A41" s="1"/>
      <c r="B41" s="8" t="s">
        <v>80</v>
      </c>
      <c r="C41" s="1" t="s">
        <v>81</v>
      </c>
      <c r="D41" s="11">
        <v>410000</v>
      </c>
      <c r="E41" s="3">
        <v>424107</v>
      </c>
      <c r="F41" s="11">
        <v>0</v>
      </c>
      <c r="G41" s="3">
        <v>0</v>
      </c>
      <c r="H41" s="11">
        <f t="shared" si="2"/>
        <v>0</v>
      </c>
      <c r="I41" s="168"/>
      <c r="J41" s="123"/>
    </row>
    <row r="42" spans="1:10" ht="13" hidden="1" x14ac:dyDescent="0.3">
      <c r="A42" s="1"/>
      <c r="B42" s="8" t="s">
        <v>82</v>
      </c>
      <c r="C42" s="1" t="s">
        <v>83</v>
      </c>
      <c r="D42" s="11">
        <v>-117000</v>
      </c>
      <c r="E42" s="3">
        <v>-120108.74</v>
      </c>
      <c r="F42" s="11">
        <v>0</v>
      </c>
      <c r="G42" s="3">
        <v>0</v>
      </c>
      <c r="H42" s="11">
        <f t="shared" si="2"/>
        <v>0</v>
      </c>
      <c r="I42" s="168"/>
      <c r="J42" s="123"/>
    </row>
    <row r="43" spans="1:10" ht="15.75" hidden="1" customHeight="1" x14ac:dyDescent="0.3">
      <c r="A43" s="1"/>
      <c r="B43" s="7" t="s">
        <v>84</v>
      </c>
      <c r="C43" s="2" t="s">
        <v>85</v>
      </c>
      <c r="D43" s="11">
        <v>447853</v>
      </c>
      <c r="E43" s="3">
        <v>301464.88</v>
      </c>
      <c r="F43" s="11">
        <v>0</v>
      </c>
      <c r="G43" s="3">
        <v>0</v>
      </c>
      <c r="H43" s="11">
        <f t="shared" si="2"/>
        <v>0</v>
      </c>
      <c r="I43" s="168"/>
      <c r="J43" s="123"/>
    </row>
    <row r="44" spans="1:10" ht="13" hidden="1" x14ac:dyDescent="0.3">
      <c r="A44" s="1"/>
      <c r="B44" s="7" t="s">
        <v>86</v>
      </c>
      <c r="C44" s="1" t="s">
        <v>87</v>
      </c>
      <c r="D44" s="11">
        <v>6276320</v>
      </c>
      <c r="E44" s="3">
        <v>6276322.3600000003</v>
      </c>
      <c r="F44" s="11">
        <v>0</v>
      </c>
      <c r="G44" s="3">
        <v>0</v>
      </c>
      <c r="H44" s="11">
        <f t="shared" si="2"/>
        <v>0</v>
      </c>
      <c r="I44" s="168"/>
      <c r="J44" s="123"/>
    </row>
    <row r="45" spans="1:10" ht="13" hidden="1" x14ac:dyDescent="0.3">
      <c r="A45" s="1"/>
      <c r="B45" s="8" t="s">
        <v>88</v>
      </c>
      <c r="C45" s="1" t="s">
        <v>89</v>
      </c>
      <c r="D45" s="11">
        <v>2452600</v>
      </c>
      <c r="E45" s="3">
        <v>2580256.5299999998</v>
      </c>
      <c r="F45" s="11">
        <v>0</v>
      </c>
      <c r="G45" s="3">
        <v>0</v>
      </c>
      <c r="H45" s="11">
        <f t="shared" si="2"/>
        <v>0</v>
      </c>
      <c r="I45" s="168"/>
      <c r="J45" s="123"/>
    </row>
    <row r="46" spans="1:10" ht="13" hidden="1" x14ac:dyDescent="0.3">
      <c r="A46" s="1"/>
      <c r="B46" s="8" t="s">
        <v>90</v>
      </c>
      <c r="C46" s="1" t="s">
        <v>91</v>
      </c>
      <c r="D46" s="11">
        <v>0</v>
      </c>
      <c r="E46" s="3">
        <v>3141791.02</v>
      </c>
      <c r="F46" s="11">
        <v>0</v>
      </c>
      <c r="G46" s="3">
        <v>0</v>
      </c>
      <c r="H46" s="11">
        <f t="shared" si="2"/>
        <v>0</v>
      </c>
      <c r="I46" s="168"/>
      <c r="J46" s="123"/>
    </row>
    <row r="47" spans="1:10" ht="13" hidden="1" x14ac:dyDescent="0.3">
      <c r="A47" s="1"/>
      <c r="B47" s="7" t="s">
        <v>92</v>
      </c>
      <c r="C47" s="1" t="s">
        <v>93</v>
      </c>
      <c r="D47" s="11">
        <v>8000000</v>
      </c>
      <c r="E47" s="3">
        <v>8001163.0899999999</v>
      </c>
      <c r="F47" s="11">
        <v>0</v>
      </c>
      <c r="G47" s="3">
        <v>0</v>
      </c>
      <c r="H47" s="11">
        <f t="shared" si="2"/>
        <v>0</v>
      </c>
      <c r="I47" s="168"/>
      <c r="J47" s="123"/>
    </row>
    <row r="48" spans="1:10" ht="13" hidden="1" x14ac:dyDescent="0.3">
      <c r="A48" s="1"/>
      <c r="B48" s="7" t="s">
        <v>94</v>
      </c>
      <c r="C48" s="1" t="s">
        <v>95</v>
      </c>
      <c r="D48" s="11">
        <v>0</v>
      </c>
      <c r="E48" s="3">
        <v>0</v>
      </c>
      <c r="F48" s="11">
        <v>0</v>
      </c>
      <c r="G48" s="3">
        <v>0</v>
      </c>
      <c r="H48" s="11">
        <f t="shared" si="2"/>
        <v>0</v>
      </c>
      <c r="I48" s="168"/>
      <c r="J48" s="123"/>
    </row>
    <row r="49" spans="1:10" ht="13" hidden="1" x14ac:dyDescent="0.3">
      <c r="A49" s="1"/>
      <c r="B49" s="7" t="s">
        <v>96</v>
      </c>
      <c r="C49" s="1" t="s">
        <v>97</v>
      </c>
      <c r="D49" s="11">
        <v>0</v>
      </c>
      <c r="E49" s="3">
        <v>4000</v>
      </c>
      <c r="F49" s="11">
        <v>0</v>
      </c>
      <c r="G49" s="3">
        <v>0</v>
      </c>
      <c r="H49" s="11">
        <f t="shared" si="2"/>
        <v>0</v>
      </c>
      <c r="I49" s="168"/>
      <c r="J49" s="123"/>
    </row>
    <row r="50" spans="1:10" ht="13" hidden="1" x14ac:dyDescent="0.3">
      <c r="A50" s="1"/>
      <c r="B50" s="8" t="s">
        <v>98</v>
      </c>
      <c r="C50" s="1" t="s">
        <v>99</v>
      </c>
      <c r="D50" s="11">
        <v>-627500</v>
      </c>
      <c r="E50" s="3">
        <v>-621992.81000000006</v>
      </c>
      <c r="F50" s="11">
        <v>0</v>
      </c>
      <c r="G50" s="3">
        <v>0</v>
      </c>
      <c r="H50" s="11">
        <f t="shared" si="2"/>
        <v>0</v>
      </c>
      <c r="I50" s="168"/>
      <c r="J50" s="123"/>
    </row>
    <row r="51" spans="1:10" ht="13" hidden="1" x14ac:dyDescent="0.3">
      <c r="A51" s="1"/>
      <c r="B51" s="8" t="s">
        <v>100</v>
      </c>
      <c r="C51" s="1" t="s">
        <v>101</v>
      </c>
      <c r="D51" s="11">
        <v>0</v>
      </c>
      <c r="E51" s="3">
        <v>133400</v>
      </c>
      <c r="F51" s="11">
        <v>0</v>
      </c>
      <c r="G51" s="3">
        <v>0</v>
      </c>
      <c r="H51" s="11">
        <f t="shared" si="2"/>
        <v>0</v>
      </c>
      <c r="I51" s="168"/>
      <c r="J51" s="123"/>
    </row>
    <row r="52" spans="1:10" ht="13" hidden="1" x14ac:dyDescent="0.3">
      <c r="A52" s="1"/>
      <c r="B52" s="8" t="s">
        <v>102</v>
      </c>
      <c r="C52" s="1" t="s">
        <v>103</v>
      </c>
      <c r="D52" s="11">
        <v>-618500</v>
      </c>
      <c r="E52" s="3">
        <v>-615440</v>
      </c>
      <c r="F52" s="11">
        <v>0</v>
      </c>
      <c r="G52" s="3">
        <v>0</v>
      </c>
      <c r="H52" s="11">
        <f t="shared" si="2"/>
        <v>0</v>
      </c>
      <c r="I52" s="168"/>
      <c r="J52" s="123"/>
    </row>
    <row r="53" spans="1:10" ht="13" hidden="1" x14ac:dyDescent="0.3">
      <c r="A53" s="1"/>
      <c r="B53" s="8" t="s">
        <v>104</v>
      </c>
      <c r="C53" s="1" t="s">
        <v>105</v>
      </c>
      <c r="D53" s="11">
        <v>440000</v>
      </c>
      <c r="E53" s="3">
        <v>440432</v>
      </c>
      <c r="F53" s="11">
        <v>0</v>
      </c>
      <c r="G53" s="3">
        <v>0</v>
      </c>
      <c r="H53" s="11">
        <f t="shared" si="2"/>
        <v>0</v>
      </c>
      <c r="I53" s="168"/>
      <c r="J53" s="123"/>
    </row>
    <row r="54" spans="1:10" ht="13" hidden="1" x14ac:dyDescent="0.3">
      <c r="A54" s="1"/>
      <c r="B54" s="8" t="s">
        <v>106</v>
      </c>
      <c r="C54" s="1" t="s">
        <v>107</v>
      </c>
      <c r="D54" s="11">
        <v>-1393500</v>
      </c>
      <c r="E54" s="3">
        <v>-1388918.47</v>
      </c>
      <c r="F54" s="11">
        <v>0</v>
      </c>
      <c r="G54" s="3">
        <v>0</v>
      </c>
      <c r="H54" s="11">
        <f t="shared" si="2"/>
        <v>0</v>
      </c>
      <c r="I54" s="168"/>
      <c r="J54" s="123"/>
    </row>
    <row r="55" spans="1:10" ht="13" hidden="1" x14ac:dyDescent="0.3">
      <c r="A55" s="1"/>
      <c r="B55" s="8" t="s">
        <v>108</v>
      </c>
      <c r="C55" s="1" t="s">
        <v>109</v>
      </c>
      <c r="D55" s="11">
        <v>283000</v>
      </c>
      <c r="E55" s="3">
        <v>261746</v>
      </c>
      <c r="F55" s="11">
        <v>0</v>
      </c>
      <c r="G55" s="3">
        <v>0</v>
      </c>
      <c r="H55" s="11">
        <f t="shared" si="2"/>
        <v>0</v>
      </c>
      <c r="I55" s="168"/>
      <c r="J55" s="123"/>
    </row>
    <row r="56" spans="1:10" ht="13" hidden="1" x14ac:dyDescent="0.3">
      <c r="A56" s="1"/>
      <c r="B56" s="8" t="s">
        <v>110</v>
      </c>
      <c r="C56" s="1" t="s">
        <v>111</v>
      </c>
      <c r="D56" s="11">
        <v>262000</v>
      </c>
      <c r="E56" s="3">
        <v>275348</v>
      </c>
      <c r="F56" s="11">
        <v>0</v>
      </c>
      <c r="G56" s="3">
        <v>0</v>
      </c>
      <c r="H56" s="11">
        <f t="shared" si="2"/>
        <v>0</v>
      </c>
      <c r="I56" s="168"/>
      <c r="J56" s="123"/>
    </row>
    <row r="57" spans="1:10" ht="13" hidden="1" x14ac:dyDescent="0.3">
      <c r="A57" s="1"/>
      <c r="B57" s="8" t="s">
        <v>112</v>
      </c>
      <c r="C57" s="1" t="s">
        <v>113</v>
      </c>
      <c r="D57" s="11">
        <v>-388200</v>
      </c>
      <c r="E57" s="3">
        <v>-473100</v>
      </c>
      <c r="F57" s="11">
        <v>0</v>
      </c>
      <c r="G57" s="3">
        <v>0</v>
      </c>
      <c r="H57" s="11">
        <f t="shared" si="2"/>
        <v>0</v>
      </c>
      <c r="I57" s="168"/>
      <c r="J57" s="123"/>
    </row>
    <row r="58" spans="1:10" ht="13" hidden="1" x14ac:dyDescent="0.3">
      <c r="A58" s="1"/>
      <c r="B58" s="8" t="s">
        <v>114</v>
      </c>
      <c r="C58" s="1" t="s">
        <v>115</v>
      </c>
      <c r="D58" s="11">
        <v>-461600</v>
      </c>
      <c r="E58" s="3">
        <v>-463077</v>
      </c>
      <c r="F58" s="11">
        <v>0</v>
      </c>
      <c r="G58" s="3">
        <v>0</v>
      </c>
      <c r="H58" s="11">
        <f t="shared" si="2"/>
        <v>0</v>
      </c>
      <c r="I58" s="168"/>
      <c r="J58" s="123"/>
    </row>
    <row r="59" spans="1:10" ht="13" hidden="1" x14ac:dyDescent="0.3">
      <c r="A59" s="1"/>
      <c r="B59" s="8" t="s">
        <v>116</v>
      </c>
      <c r="C59" s="1" t="s">
        <v>117</v>
      </c>
      <c r="D59" s="11">
        <v>0</v>
      </c>
      <c r="E59" s="3">
        <v>0</v>
      </c>
      <c r="F59" s="11">
        <v>0</v>
      </c>
      <c r="G59" s="3">
        <v>0</v>
      </c>
      <c r="H59" s="11">
        <f t="shared" si="2"/>
        <v>0</v>
      </c>
      <c r="I59" s="168"/>
      <c r="J59" s="123"/>
    </row>
    <row r="60" spans="1:10" ht="13" x14ac:dyDescent="0.3">
      <c r="A60" s="1"/>
      <c r="B60" s="8" t="s">
        <v>118</v>
      </c>
      <c r="C60" s="1" t="s">
        <v>119</v>
      </c>
      <c r="D60" s="11">
        <v>-2200000</v>
      </c>
      <c r="E60" s="3">
        <v>-486099</v>
      </c>
      <c r="F60" s="11">
        <v>-1713901</v>
      </c>
      <c r="G60" s="3">
        <v>0</v>
      </c>
      <c r="H60" s="11">
        <f t="shared" si="2"/>
        <v>-1713901</v>
      </c>
      <c r="I60" s="166">
        <v>0</v>
      </c>
      <c r="J60" s="123" t="s">
        <v>1267</v>
      </c>
    </row>
    <row r="61" spans="1:10" ht="13" hidden="1" x14ac:dyDescent="0.3">
      <c r="A61" s="1"/>
      <c r="B61" s="8" t="s">
        <v>120</v>
      </c>
      <c r="C61" s="1" t="s">
        <v>121</v>
      </c>
      <c r="D61" s="11">
        <v>979189</v>
      </c>
      <c r="E61" s="3">
        <v>1939146.85</v>
      </c>
      <c r="F61" s="11">
        <v>0</v>
      </c>
      <c r="G61" s="3">
        <v>0</v>
      </c>
      <c r="H61" s="11">
        <f t="shared" si="2"/>
        <v>0</v>
      </c>
      <c r="I61" s="168"/>
      <c r="J61" s="123"/>
    </row>
    <row r="62" spans="1:10" ht="13" hidden="1" x14ac:dyDescent="0.3">
      <c r="A62" s="1"/>
      <c r="B62" s="8" t="s">
        <v>122</v>
      </c>
      <c r="C62" s="1" t="s">
        <v>123</v>
      </c>
      <c r="D62" s="11">
        <v>90000</v>
      </c>
      <c r="E62" s="3">
        <v>84046.23</v>
      </c>
      <c r="F62" s="11">
        <v>0</v>
      </c>
      <c r="G62" s="3">
        <v>0</v>
      </c>
      <c r="H62" s="11">
        <f t="shared" si="2"/>
        <v>0</v>
      </c>
      <c r="I62" s="168"/>
      <c r="J62" s="123"/>
    </row>
    <row r="63" spans="1:10" ht="13" hidden="1" x14ac:dyDescent="0.3">
      <c r="A63" s="1"/>
      <c r="B63" s="8" t="s">
        <v>124</v>
      </c>
      <c r="C63" s="1" t="s">
        <v>125</v>
      </c>
      <c r="D63" s="11">
        <v>100000</v>
      </c>
      <c r="E63" s="3">
        <v>71158.2</v>
      </c>
      <c r="F63" s="11">
        <v>0</v>
      </c>
      <c r="G63" s="3">
        <v>0</v>
      </c>
      <c r="H63" s="11">
        <f t="shared" si="2"/>
        <v>0</v>
      </c>
      <c r="I63" s="168"/>
      <c r="J63" s="123"/>
    </row>
    <row r="64" spans="1:10" ht="13" hidden="1" x14ac:dyDescent="0.3">
      <c r="A64" s="1"/>
      <c r="B64" s="8" t="s">
        <v>126</v>
      </c>
      <c r="C64" s="1" t="s">
        <v>127</v>
      </c>
      <c r="D64" s="11">
        <v>-2470000</v>
      </c>
      <c r="E64" s="3">
        <v>-2483850</v>
      </c>
      <c r="F64" s="11">
        <v>0</v>
      </c>
      <c r="G64" s="3">
        <v>0</v>
      </c>
      <c r="H64" s="11">
        <f t="shared" si="2"/>
        <v>0</v>
      </c>
      <c r="I64" s="168"/>
      <c r="J64" s="123"/>
    </row>
    <row r="65" spans="1:10" ht="13" hidden="1" x14ac:dyDescent="0.3">
      <c r="A65" s="1"/>
      <c r="B65" s="8" t="s">
        <v>128</v>
      </c>
      <c r="C65" s="1" t="s">
        <v>129</v>
      </c>
      <c r="D65" s="11">
        <v>190000</v>
      </c>
      <c r="E65" s="3">
        <v>160916</v>
      </c>
      <c r="F65" s="11">
        <v>0</v>
      </c>
      <c r="G65" s="3">
        <v>0</v>
      </c>
      <c r="H65" s="11">
        <f t="shared" si="2"/>
        <v>0</v>
      </c>
      <c r="I65" s="168"/>
      <c r="J65" s="123"/>
    </row>
    <row r="66" spans="1:10" ht="13" hidden="1" x14ac:dyDescent="0.3">
      <c r="A66" s="1"/>
      <c r="B66" s="8" t="s">
        <v>130</v>
      </c>
      <c r="C66" s="1" t="s">
        <v>131</v>
      </c>
      <c r="D66" s="11">
        <v>-356800</v>
      </c>
      <c r="E66" s="3">
        <v>-356735</v>
      </c>
      <c r="F66" s="11">
        <v>0</v>
      </c>
      <c r="G66" s="3">
        <v>0</v>
      </c>
      <c r="H66" s="11">
        <f t="shared" si="2"/>
        <v>0</v>
      </c>
      <c r="I66" s="168"/>
      <c r="J66" s="123"/>
    </row>
    <row r="67" spans="1:10" ht="13" hidden="1" x14ac:dyDescent="0.3">
      <c r="A67" s="1"/>
      <c r="B67" s="8" t="s">
        <v>132</v>
      </c>
      <c r="C67" s="1" t="s">
        <v>133</v>
      </c>
      <c r="D67" s="11">
        <v>260000</v>
      </c>
      <c r="E67" s="3">
        <v>322853.2</v>
      </c>
      <c r="F67" s="11">
        <v>0</v>
      </c>
      <c r="G67" s="3">
        <v>0</v>
      </c>
      <c r="H67" s="11">
        <f t="shared" si="2"/>
        <v>0</v>
      </c>
      <c r="I67" s="168"/>
      <c r="J67" s="123"/>
    </row>
    <row r="68" spans="1:10" ht="13" x14ac:dyDescent="0.3">
      <c r="A68" s="1"/>
      <c r="B68" s="8" t="s">
        <v>134</v>
      </c>
      <c r="C68" s="1" t="s">
        <v>135</v>
      </c>
      <c r="D68" s="11">
        <v>60000</v>
      </c>
      <c r="E68" s="3">
        <v>56962.5</v>
      </c>
      <c r="F68" s="11">
        <v>3037</v>
      </c>
      <c r="G68" s="3">
        <v>0</v>
      </c>
      <c r="H68" s="11">
        <f t="shared" si="2"/>
        <v>3037</v>
      </c>
      <c r="I68" s="166">
        <v>0</v>
      </c>
      <c r="J68" s="123" t="s">
        <v>1268</v>
      </c>
    </row>
    <row r="69" spans="1:10" ht="13" hidden="1" x14ac:dyDescent="0.3">
      <c r="A69" s="1"/>
      <c r="B69" s="8" t="s">
        <v>136</v>
      </c>
      <c r="C69" s="1" t="s">
        <v>137</v>
      </c>
      <c r="D69" s="11">
        <v>-62000</v>
      </c>
      <c r="E69" s="3">
        <v>-61660</v>
      </c>
      <c r="F69" s="11">
        <v>0</v>
      </c>
      <c r="G69" s="3">
        <v>0</v>
      </c>
      <c r="H69" s="11">
        <f t="shared" ref="H69:H100" si="3">SUM(F69-G69)</f>
        <v>0</v>
      </c>
      <c r="I69" s="168"/>
      <c r="J69" s="123"/>
    </row>
    <row r="70" spans="1:10" ht="27" customHeight="1" x14ac:dyDescent="0.3">
      <c r="A70" s="1"/>
      <c r="B70" s="8" t="s">
        <v>138</v>
      </c>
      <c r="C70" s="1" t="s">
        <v>139</v>
      </c>
      <c r="D70" s="11">
        <v>0</v>
      </c>
      <c r="E70" s="3">
        <v>30250</v>
      </c>
      <c r="F70" s="11">
        <v>-2305250</v>
      </c>
      <c r="G70" s="3">
        <v>0</v>
      </c>
      <c r="H70" s="11">
        <f t="shared" si="3"/>
        <v>-2305250</v>
      </c>
      <c r="I70" s="167">
        <f>F70</f>
        <v>-2305250</v>
      </c>
      <c r="J70" s="124" t="s">
        <v>1269</v>
      </c>
    </row>
    <row r="71" spans="1:10" ht="13" x14ac:dyDescent="0.3">
      <c r="A71" s="1"/>
      <c r="B71" s="8" t="s">
        <v>140</v>
      </c>
      <c r="C71" s="1" t="s">
        <v>141</v>
      </c>
      <c r="D71" s="11">
        <v>310000</v>
      </c>
      <c r="E71" s="3">
        <v>221842.6</v>
      </c>
      <c r="F71" s="11">
        <v>88157</v>
      </c>
      <c r="G71" s="3">
        <v>0</v>
      </c>
      <c r="H71" s="11">
        <f t="shared" si="3"/>
        <v>88157</v>
      </c>
      <c r="I71" s="166">
        <v>0</v>
      </c>
      <c r="J71" s="123" t="s">
        <v>1264</v>
      </c>
    </row>
    <row r="72" spans="1:10" ht="13" x14ac:dyDescent="0.3">
      <c r="A72" s="1"/>
      <c r="B72" s="8" t="s">
        <v>142</v>
      </c>
      <c r="C72" s="1" t="s">
        <v>143</v>
      </c>
      <c r="D72" s="11">
        <v>600000</v>
      </c>
      <c r="E72" s="3">
        <v>471368.58</v>
      </c>
      <c r="F72" s="11">
        <v>140743</v>
      </c>
      <c r="G72" s="3">
        <v>12111.66</v>
      </c>
      <c r="H72" s="11">
        <f t="shared" si="3"/>
        <v>128631.34</v>
      </c>
      <c r="I72" s="168">
        <v>20000</v>
      </c>
      <c r="J72" s="123" t="s">
        <v>1270</v>
      </c>
    </row>
    <row r="73" spans="1:10" ht="13" x14ac:dyDescent="0.3">
      <c r="A73" s="1"/>
      <c r="B73" s="8" t="s">
        <v>144</v>
      </c>
      <c r="C73" s="1" t="s">
        <v>145</v>
      </c>
      <c r="D73" s="11">
        <v>2560000</v>
      </c>
      <c r="E73" s="3">
        <v>2972809.09</v>
      </c>
      <c r="F73" s="11">
        <v>-272080</v>
      </c>
      <c r="G73" s="3">
        <v>140728.9</v>
      </c>
      <c r="H73" s="11">
        <f t="shared" si="3"/>
        <v>-412808.9</v>
      </c>
      <c r="I73" s="167">
        <f>F73</f>
        <v>-272080</v>
      </c>
      <c r="J73" s="123" t="s">
        <v>1271</v>
      </c>
    </row>
    <row r="74" spans="1:10" ht="13" hidden="1" x14ac:dyDescent="0.3">
      <c r="A74" s="1"/>
      <c r="B74" s="8" t="s">
        <v>146</v>
      </c>
      <c r="C74" s="1" t="s">
        <v>147</v>
      </c>
      <c r="D74" s="11">
        <v>1600000</v>
      </c>
      <c r="E74" s="3">
        <v>1557879.66</v>
      </c>
      <c r="F74" s="11">
        <v>0</v>
      </c>
      <c r="G74" s="3">
        <v>0</v>
      </c>
      <c r="H74" s="11">
        <f t="shared" si="3"/>
        <v>0</v>
      </c>
      <c r="I74" s="168"/>
      <c r="J74" s="123"/>
    </row>
    <row r="75" spans="1:10" ht="13" hidden="1" x14ac:dyDescent="0.3">
      <c r="A75" s="1"/>
      <c r="B75" s="8" t="s">
        <v>148</v>
      </c>
      <c r="C75" s="1" t="s">
        <v>149</v>
      </c>
      <c r="D75" s="11">
        <v>205000</v>
      </c>
      <c r="E75" s="3">
        <v>252096.69</v>
      </c>
      <c r="F75" s="11">
        <v>0</v>
      </c>
      <c r="G75" s="3">
        <v>0</v>
      </c>
      <c r="H75" s="11">
        <f t="shared" si="3"/>
        <v>0</v>
      </c>
      <c r="I75" s="168"/>
      <c r="J75" s="123"/>
    </row>
    <row r="76" spans="1:10" ht="13" hidden="1" x14ac:dyDescent="0.3">
      <c r="A76" s="1"/>
      <c r="B76" s="8" t="s">
        <v>150</v>
      </c>
      <c r="C76" s="1" t="s">
        <v>151</v>
      </c>
      <c r="D76" s="11">
        <v>-535000</v>
      </c>
      <c r="E76" s="3">
        <v>-567210</v>
      </c>
      <c r="F76" s="11">
        <v>0</v>
      </c>
      <c r="G76" s="3">
        <v>0</v>
      </c>
      <c r="H76" s="11">
        <f t="shared" si="3"/>
        <v>0</v>
      </c>
      <c r="I76" s="168"/>
      <c r="J76" s="123"/>
    </row>
    <row r="77" spans="1:10" ht="13" x14ac:dyDescent="0.3">
      <c r="A77" s="1"/>
      <c r="B77" s="8" t="s">
        <v>152</v>
      </c>
      <c r="C77" s="1" t="s">
        <v>153</v>
      </c>
      <c r="D77" s="11">
        <v>141845</v>
      </c>
      <c r="E77" s="3">
        <v>153454.42000000001</v>
      </c>
      <c r="F77" s="11">
        <v>0</v>
      </c>
      <c r="G77" s="3">
        <v>11609.26</v>
      </c>
      <c r="H77" s="11">
        <f t="shared" si="3"/>
        <v>-11609.26</v>
      </c>
      <c r="I77" s="168"/>
      <c r="J77" s="123" t="s">
        <v>1266</v>
      </c>
    </row>
    <row r="78" spans="1:10" ht="13" hidden="1" x14ac:dyDescent="0.3">
      <c r="A78" s="1"/>
      <c r="B78" s="7" t="s">
        <v>154</v>
      </c>
      <c r="C78" s="1" t="s">
        <v>155</v>
      </c>
      <c r="D78" s="11">
        <v>100000</v>
      </c>
      <c r="E78" s="3">
        <v>176763.5</v>
      </c>
      <c r="F78" s="11">
        <v>0</v>
      </c>
      <c r="G78" s="3">
        <v>0</v>
      </c>
      <c r="H78" s="11">
        <f t="shared" si="3"/>
        <v>0</v>
      </c>
      <c r="I78" s="168"/>
      <c r="J78" s="123" t="s">
        <v>1266</v>
      </c>
    </row>
    <row r="79" spans="1:10" ht="13" hidden="1" x14ac:dyDescent="0.3">
      <c r="A79" s="1"/>
      <c r="B79" s="7" t="s">
        <v>156</v>
      </c>
      <c r="C79" s="1" t="s">
        <v>157</v>
      </c>
      <c r="D79" s="11">
        <v>250000</v>
      </c>
      <c r="E79" s="3">
        <v>173128</v>
      </c>
      <c r="F79" s="11">
        <v>0</v>
      </c>
      <c r="G79" s="3">
        <v>0</v>
      </c>
      <c r="H79" s="11">
        <f t="shared" si="3"/>
        <v>0</v>
      </c>
      <c r="I79" s="168"/>
      <c r="J79" s="123" t="s">
        <v>1266</v>
      </c>
    </row>
    <row r="80" spans="1:10" ht="13" hidden="1" x14ac:dyDescent="0.3">
      <c r="A80" s="1"/>
      <c r="B80" s="8" t="s">
        <v>158</v>
      </c>
      <c r="C80" s="1" t="s">
        <v>159</v>
      </c>
      <c r="D80" s="11">
        <v>344032</v>
      </c>
      <c r="E80" s="3">
        <v>354472</v>
      </c>
      <c r="F80" s="11">
        <v>0</v>
      </c>
      <c r="G80" s="3">
        <v>0</v>
      </c>
      <c r="H80" s="11">
        <f t="shared" si="3"/>
        <v>0</v>
      </c>
      <c r="I80" s="168"/>
      <c r="J80" s="123" t="s">
        <v>1266</v>
      </c>
    </row>
    <row r="81" spans="1:10" ht="13" x14ac:dyDescent="0.3">
      <c r="A81" s="1"/>
      <c r="B81" s="8" t="s">
        <v>160</v>
      </c>
      <c r="C81" s="1" t="s">
        <v>161</v>
      </c>
      <c r="D81" s="11">
        <v>964976</v>
      </c>
      <c r="E81" s="3">
        <v>966272.07</v>
      </c>
      <c r="F81" s="11">
        <v>0</v>
      </c>
      <c r="G81" s="3">
        <v>1656</v>
      </c>
      <c r="H81" s="11">
        <f t="shared" si="3"/>
        <v>-1656</v>
      </c>
      <c r="I81" s="168"/>
      <c r="J81" s="123" t="s">
        <v>1266</v>
      </c>
    </row>
    <row r="82" spans="1:10" ht="13" hidden="1" x14ac:dyDescent="0.3">
      <c r="A82" s="1"/>
      <c r="B82" s="7" t="s">
        <v>162</v>
      </c>
      <c r="C82" s="1" t="s">
        <v>163</v>
      </c>
      <c r="D82" s="11">
        <v>-7900000</v>
      </c>
      <c r="E82" s="3">
        <v>0</v>
      </c>
      <c r="F82" s="11">
        <v>0</v>
      </c>
      <c r="G82" s="3">
        <v>0</v>
      </c>
      <c r="H82" s="11">
        <f t="shared" si="3"/>
        <v>0</v>
      </c>
      <c r="I82" s="168"/>
      <c r="J82" s="123" t="s">
        <v>1266</v>
      </c>
    </row>
    <row r="83" spans="1:10" ht="13" x14ac:dyDescent="0.3">
      <c r="A83" s="1"/>
      <c r="B83" s="7" t="s">
        <v>164</v>
      </c>
      <c r="C83" s="1" t="s">
        <v>165</v>
      </c>
      <c r="D83" s="11">
        <v>471260</v>
      </c>
      <c r="E83" s="3">
        <v>25125638.289999999</v>
      </c>
      <c r="F83" s="11">
        <v>0</v>
      </c>
      <c r="G83" s="3">
        <v>907960.98</v>
      </c>
      <c r="H83" s="11">
        <f t="shared" si="3"/>
        <v>-907960.98</v>
      </c>
      <c r="I83" s="168"/>
      <c r="J83" s="123" t="s">
        <v>1266</v>
      </c>
    </row>
    <row r="84" spans="1:10" ht="13" hidden="1" x14ac:dyDescent="0.3">
      <c r="A84" s="1"/>
      <c r="B84" s="7" t="s">
        <v>166</v>
      </c>
      <c r="C84" s="1" t="s">
        <v>167</v>
      </c>
      <c r="D84" s="11">
        <v>5220000</v>
      </c>
      <c r="E84" s="3">
        <v>4362796.6100000003</v>
      </c>
      <c r="F84" s="11">
        <v>0</v>
      </c>
      <c r="G84" s="3">
        <v>0</v>
      </c>
      <c r="H84" s="11">
        <f t="shared" si="3"/>
        <v>0</v>
      </c>
      <c r="I84" s="168"/>
      <c r="J84" s="123"/>
    </row>
    <row r="85" spans="1:10" ht="13" hidden="1" x14ac:dyDescent="0.3">
      <c r="A85" s="1"/>
      <c r="B85" s="7" t="s">
        <v>168</v>
      </c>
      <c r="C85" s="1" t="s">
        <v>169</v>
      </c>
      <c r="D85" s="11">
        <v>3000000</v>
      </c>
      <c r="E85" s="3">
        <v>1968946.14</v>
      </c>
      <c r="F85" s="11">
        <v>0</v>
      </c>
      <c r="G85" s="3">
        <v>0</v>
      </c>
      <c r="H85" s="11">
        <f t="shared" si="3"/>
        <v>0</v>
      </c>
      <c r="I85" s="168"/>
      <c r="J85" s="123"/>
    </row>
    <row r="86" spans="1:10" ht="13" hidden="1" x14ac:dyDescent="0.3">
      <c r="A86" s="1"/>
      <c r="B86" s="7" t="s">
        <v>170</v>
      </c>
      <c r="C86" s="1" t="s">
        <v>171</v>
      </c>
      <c r="D86" s="11">
        <v>0</v>
      </c>
      <c r="E86" s="3">
        <v>0</v>
      </c>
      <c r="F86" s="11">
        <v>0</v>
      </c>
      <c r="G86" s="3">
        <v>0</v>
      </c>
      <c r="H86" s="11">
        <f t="shared" si="3"/>
        <v>0</v>
      </c>
      <c r="I86" s="168"/>
      <c r="J86" s="123"/>
    </row>
    <row r="87" spans="1:10" ht="13" hidden="1" x14ac:dyDescent="0.3">
      <c r="A87" s="1"/>
      <c r="B87" s="7" t="s">
        <v>172</v>
      </c>
      <c r="C87" s="1" t="s">
        <v>173</v>
      </c>
      <c r="D87" s="11">
        <v>0</v>
      </c>
      <c r="E87" s="3">
        <v>187163.62</v>
      </c>
      <c r="F87" s="11">
        <v>0</v>
      </c>
      <c r="G87" s="3">
        <v>0</v>
      </c>
      <c r="H87" s="11">
        <f t="shared" si="3"/>
        <v>0</v>
      </c>
      <c r="I87" s="168"/>
      <c r="J87" s="123"/>
    </row>
    <row r="88" spans="1:10" ht="13" hidden="1" x14ac:dyDescent="0.3">
      <c r="A88" s="1"/>
      <c r="B88" s="8" t="s">
        <v>174</v>
      </c>
      <c r="C88" s="1" t="s">
        <v>175</v>
      </c>
      <c r="D88" s="11">
        <v>1864450</v>
      </c>
      <c r="E88" s="3">
        <v>1865192.63</v>
      </c>
      <c r="F88" s="11">
        <v>0</v>
      </c>
      <c r="G88" s="3">
        <v>0</v>
      </c>
      <c r="H88" s="11">
        <f t="shared" si="3"/>
        <v>0</v>
      </c>
      <c r="I88" s="168"/>
      <c r="J88" s="123"/>
    </row>
    <row r="89" spans="1:10" ht="13" hidden="1" x14ac:dyDescent="0.3">
      <c r="A89" s="1"/>
      <c r="B89" s="8" t="s">
        <v>176</v>
      </c>
      <c r="C89" s="1" t="s">
        <v>177</v>
      </c>
      <c r="D89" s="11">
        <v>14444</v>
      </c>
      <c r="E89" s="3">
        <v>202153.17</v>
      </c>
      <c r="F89" s="11">
        <v>0</v>
      </c>
      <c r="G89" s="3">
        <v>0</v>
      </c>
      <c r="H89" s="11">
        <f t="shared" si="3"/>
        <v>0</v>
      </c>
      <c r="I89" s="168"/>
      <c r="J89" s="123"/>
    </row>
    <row r="90" spans="1:10" ht="13" hidden="1" x14ac:dyDescent="0.3">
      <c r="A90" s="1"/>
      <c r="B90" s="7" t="s">
        <v>178</v>
      </c>
      <c r="C90" s="1" t="s">
        <v>179</v>
      </c>
      <c r="D90" s="11">
        <v>24000</v>
      </c>
      <c r="E90" s="3">
        <v>24000</v>
      </c>
      <c r="F90" s="11">
        <v>0</v>
      </c>
      <c r="G90" s="3">
        <v>0</v>
      </c>
      <c r="H90" s="11">
        <f t="shared" si="3"/>
        <v>0</v>
      </c>
      <c r="I90" s="168"/>
      <c r="J90" s="123"/>
    </row>
    <row r="91" spans="1:10" ht="13" x14ac:dyDescent="0.3">
      <c r="A91" s="1"/>
      <c r="B91" s="8" t="s">
        <v>180</v>
      </c>
      <c r="C91" s="1" t="s">
        <v>181</v>
      </c>
      <c r="D91" s="11">
        <v>109900</v>
      </c>
      <c r="E91" s="3">
        <v>109695</v>
      </c>
      <c r="F91" s="11">
        <v>29525</v>
      </c>
      <c r="G91" s="3">
        <v>29320</v>
      </c>
      <c r="H91" s="11">
        <f t="shared" si="3"/>
        <v>205</v>
      </c>
      <c r="I91" s="167">
        <f>F91</f>
        <v>29525</v>
      </c>
      <c r="J91" s="123" t="s">
        <v>1271</v>
      </c>
    </row>
    <row r="92" spans="1:10" ht="13" hidden="1" x14ac:dyDescent="0.3">
      <c r="A92" s="1"/>
      <c r="B92" s="8" t="s">
        <v>182</v>
      </c>
      <c r="C92" s="1" t="s">
        <v>183</v>
      </c>
      <c r="D92" s="11">
        <v>0</v>
      </c>
      <c r="E92" s="3">
        <v>21952.68</v>
      </c>
      <c r="F92" s="11">
        <v>0</v>
      </c>
      <c r="G92" s="3">
        <v>0</v>
      </c>
      <c r="H92" s="11">
        <f t="shared" si="3"/>
        <v>0</v>
      </c>
      <c r="I92" s="168"/>
      <c r="J92" s="123"/>
    </row>
    <row r="93" spans="1:10" ht="13" hidden="1" x14ac:dyDescent="0.3">
      <c r="A93" s="1"/>
      <c r="B93" s="8" t="s">
        <v>184</v>
      </c>
      <c r="C93" s="1" t="s">
        <v>185</v>
      </c>
      <c r="D93" s="11">
        <v>1634761</v>
      </c>
      <c r="E93" s="3">
        <v>1640048</v>
      </c>
      <c r="F93" s="11">
        <v>0</v>
      </c>
      <c r="G93" s="3">
        <v>0</v>
      </c>
      <c r="H93" s="11">
        <f t="shared" si="3"/>
        <v>0</v>
      </c>
      <c r="I93" s="168"/>
      <c r="J93" s="123"/>
    </row>
    <row r="94" spans="1:10" ht="13" hidden="1" x14ac:dyDescent="0.3">
      <c r="A94" s="1"/>
      <c r="B94" s="8" t="s">
        <v>186</v>
      </c>
      <c r="C94" s="1" t="s">
        <v>187</v>
      </c>
      <c r="D94" s="11">
        <v>15500</v>
      </c>
      <c r="E94" s="3">
        <v>2011001.24</v>
      </c>
      <c r="F94" s="11">
        <v>0</v>
      </c>
      <c r="G94" s="3">
        <v>0</v>
      </c>
      <c r="H94" s="11">
        <f t="shared" si="3"/>
        <v>0</v>
      </c>
      <c r="I94" s="168"/>
      <c r="J94" s="123"/>
    </row>
    <row r="95" spans="1:10" ht="13" hidden="1" x14ac:dyDescent="0.3">
      <c r="A95" s="1"/>
      <c r="B95" s="7" t="s">
        <v>188</v>
      </c>
      <c r="C95" s="1" t="s">
        <v>189</v>
      </c>
      <c r="D95" s="11">
        <v>1000000</v>
      </c>
      <c r="E95" s="3">
        <v>701412</v>
      </c>
      <c r="F95" s="11">
        <v>0</v>
      </c>
      <c r="G95" s="3">
        <v>0</v>
      </c>
      <c r="H95" s="11">
        <f t="shared" si="3"/>
        <v>0</v>
      </c>
      <c r="I95" s="168"/>
      <c r="J95" s="123"/>
    </row>
    <row r="96" spans="1:10" ht="13" x14ac:dyDescent="0.3">
      <c r="A96" s="1"/>
      <c r="B96" s="8" t="s">
        <v>190</v>
      </c>
      <c r="C96" s="1" t="s">
        <v>191</v>
      </c>
      <c r="D96" s="11">
        <v>0</v>
      </c>
      <c r="E96" s="3">
        <v>983068.65</v>
      </c>
      <c r="F96" s="11">
        <v>0</v>
      </c>
      <c r="G96" s="3">
        <v>493273.65</v>
      </c>
      <c r="H96" s="11">
        <f t="shared" si="3"/>
        <v>-493273.65</v>
      </c>
      <c r="I96" s="168"/>
      <c r="J96" s="123" t="s">
        <v>1266</v>
      </c>
    </row>
    <row r="97" spans="1:10" ht="13" hidden="1" x14ac:dyDescent="0.3">
      <c r="A97" s="1"/>
      <c r="B97" s="8" t="s">
        <v>192</v>
      </c>
      <c r="C97" s="1" t="s">
        <v>193</v>
      </c>
      <c r="D97" s="11">
        <v>2250</v>
      </c>
      <c r="E97" s="3">
        <v>2250</v>
      </c>
      <c r="F97" s="11">
        <v>0</v>
      </c>
      <c r="G97" s="3">
        <v>0</v>
      </c>
      <c r="H97" s="11">
        <f t="shared" si="3"/>
        <v>0</v>
      </c>
      <c r="I97" s="168"/>
      <c r="J97" s="123" t="s">
        <v>1266</v>
      </c>
    </row>
    <row r="98" spans="1:10" ht="13" x14ac:dyDescent="0.3">
      <c r="A98" s="1"/>
      <c r="B98" s="7" t="s">
        <v>194</v>
      </c>
      <c r="C98" s="1" t="s">
        <v>195</v>
      </c>
      <c r="D98" s="11">
        <v>0</v>
      </c>
      <c r="E98" s="3">
        <v>86889.18</v>
      </c>
      <c r="F98" s="11">
        <v>0</v>
      </c>
      <c r="G98" s="3">
        <v>20412.169999999998</v>
      </c>
      <c r="H98" s="11">
        <f t="shared" si="3"/>
        <v>-20412.169999999998</v>
      </c>
      <c r="I98" s="168"/>
      <c r="J98" s="123" t="s">
        <v>1266</v>
      </c>
    </row>
    <row r="99" spans="1:10" ht="13" hidden="1" x14ac:dyDescent="0.3">
      <c r="A99" s="1"/>
      <c r="B99" s="8" t="s">
        <v>196</v>
      </c>
      <c r="C99" s="1" t="s">
        <v>197</v>
      </c>
      <c r="D99" s="11">
        <v>0</v>
      </c>
      <c r="E99" s="3">
        <v>113840.41</v>
      </c>
      <c r="F99" s="11">
        <v>0</v>
      </c>
      <c r="G99" s="3">
        <v>0</v>
      </c>
      <c r="H99" s="11">
        <f t="shared" si="3"/>
        <v>0</v>
      </c>
      <c r="I99" s="168"/>
      <c r="J99" s="123"/>
    </row>
    <row r="100" spans="1:10" ht="13" hidden="1" x14ac:dyDescent="0.3">
      <c r="A100" s="1"/>
      <c r="B100" s="8" t="s">
        <v>198</v>
      </c>
      <c r="C100" s="1" t="s">
        <v>199</v>
      </c>
      <c r="D100" s="11">
        <v>0</v>
      </c>
      <c r="E100" s="3">
        <v>4570</v>
      </c>
      <c r="F100" s="11">
        <v>0</v>
      </c>
      <c r="G100" s="3">
        <v>0</v>
      </c>
      <c r="H100" s="11">
        <f t="shared" si="3"/>
        <v>0</v>
      </c>
      <c r="I100" s="168"/>
      <c r="J100" s="123"/>
    </row>
    <row r="101" spans="1:10" ht="13" hidden="1" x14ac:dyDescent="0.3">
      <c r="A101" s="1"/>
      <c r="B101" s="7" t="s">
        <v>200</v>
      </c>
      <c r="C101" s="1" t="s">
        <v>201</v>
      </c>
      <c r="D101" s="11">
        <v>65417910</v>
      </c>
      <c r="E101" s="3">
        <v>37685350.969999999</v>
      </c>
      <c r="F101" s="11">
        <v>0</v>
      </c>
      <c r="G101" s="3">
        <v>0</v>
      </c>
      <c r="H101" s="11">
        <f t="shared" ref="H101:H121" si="4">SUM(F101-G101)</f>
        <v>0</v>
      </c>
      <c r="I101" s="168"/>
      <c r="J101" s="123"/>
    </row>
    <row r="102" spans="1:10" ht="13" hidden="1" x14ac:dyDescent="0.3">
      <c r="A102" s="1"/>
      <c r="B102" s="7" t="s">
        <v>202</v>
      </c>
      <c r="C102" s="1" t="s">
        <v>203</v>
      </c>
      <c r="D102" s="11">
        <v>0</v>
      </c>
      <c r="E102" s="3">
        <v>0</v>
      </c>
      <c r="F102" s="11">
        <v>0</v>
      </c>
      <c r="G102" s="3">
        <v>0</v>
      </c>
      <c r="H102" s="11">
        <f t="shared" si="4"/>
        <v>0</v>
      </c>
      <c r="I102" s="168"/>
      <c r="J102" s="123"/>
    </row>
    <row r="103" spans="1:10" ht="13" hidden="1" x14ac:dyDescent="0.3">
      <c r="A103" s="1"/>
      <c r="B103" s="7" t="s">
        <v>204</v>
      </c>
      <c r="C103" s="1" t="s">
        <v>205</v>
      </c>
      <c r="D103" s="11">
        <v>452458</v>
      </c>
      <c r="E103" s="3">
        <v>414938.28</v>
      </c>
      <c r="F103" s="11">
        <v>0</v>
      </c>
      <c r="G103" s="3">
        <v>0</v>
      </c>
      <c r="H103" s="11">
        <f t="shared" si="4"/>
        <v>0</v>
      </c>
      <c r="I103" s="168"/>
      <c r="J103" s="123"/>
    </row>
    <row r="104" spans="1:10" ht="13" hidden="1" x14ac:dyDescent="0.3">
      <c r="A104" s="1"/>
      <c r="B104" s="8" t="s">
        <v>206</v>
      </c>
      <c r="C104" s="1" t="s">
        <v>207</v>
      </c>
      <c r="D104" s="11">
        <v>41835466</v>
      </c>
      <c r="E104" s="3">
        <v>41872985.759999998</v>
      </c>
      <c r="F104" s="11">
        <v>0</v>
      </c>
      <c r="G104" s="3">
        <v>0</v>
      </c>
      <c r="H104" s="11">
        <f t="shared" si="4"/>
        <v>0</v>
      </c>
      <c r="I104" s="168"/>
      <c r="J104" s="123"/>
    </row>
    <row r="105" spans="1:10" ht="13" x14ac:dyDescent="0.3">
      <c r="A105" s="1"/>
      <c r="B105" s="7" t="s">
        <v>208</v>
      </c>
      <c r="C105" s="1" t="s">
        <v>209</v>
      </c>
      <c r="D105" s="11">
        <v>66267396</v>
      </c>
      <c r="E105" s="3">
        <v>60412334.520000003</v>
      </c>
      <c r="F105" s="11">
        <v>16274314</v>
      </c>
      <c r="G105" s="3">
        <v>10419252.48</v>
      </c>
      <c r="H105" s="11">
        <f t="shared" si="4"/>
        <v>5855061.5199999996</v>
      </c>
      <c r="I105" s="167">
        <f>F105</f>
        <v>16274314</v>
      </c>
      <c r="J105" s="123" t="s">
        <v>1271</v>
      </c>
    </row>
    <row r="106" spans="1:10" ht="13" hidden="1" x14ac:dyDescent="0.3">
      <c r="A106" s="1"/>
      <c r="B106" s="8" t="s">
        <v>210</v>
      </c>
      <c r="C106" s="1" t="s">
        <v>211</v>
      </c>
      <c r="D106" s="11">
        <v>-3075000</v>
      </c>
      <c r="E106" s="3">
        <v>0</v>
      </c>
      <c r="F106" s="11">
        <v>0</v>
      </c>
      <c r="G106" s="3">
        <v>0</v>
      </c>
      <c r="H106" s="11">
        <f t="shared" si="4"/>
        <v>0</v>
      </c>
      <c r="I106" s="168"/>
      <c r="J106" s="123"/>
    </row>
    <row r="107" spans="1:10" ht="13" hidden="1" x14ac:dyDescent="0.3">
      <c r="A107" s="1"/>
      <c r="B107" s="8" t="s">
        <v>212</v>
      </c>
      <c r="C107" s="1" t="s">
        <v>213</v>
      </c>
      <c r="D107" s="11">
        <v>3000000</v>
      </c>
      <c r="E107" s="3">
        <v>3000000</v>
      </c>
      <c r="F107" s="11">
        <v>0</v>
      </c>
      <c r="G107" s="3">
        <v>0</v>
      </c>
      <c r="H107" s="11">
        <f t="shared" si="4"/>
        <v>0</v>
      </c>
      <c r="I107" s="168"/>
      <c r="J107" s="123"/>
    </row>
    <row r="108" spans="1:10" ht="13" hidden="1" x14ac:dyDescent="0.3">
      <c r="A108" s="1"/>
      <c r="B108" s="8" t="s">
        <v>214</v>
      </c>
      <c r="C108" s="1" t="s">
        <v>215</v>
      </c>
      <c r="D108" s="11">
        <v>-1890000</v>
      </c>
      <c r="E108" s="3">
        <v>-1882071.21</v>
      </c>
      <c r="F108" s="11">
        <v>0</v>
      </c>
      <c r="G108" s="3">
        <v>0</v>
      </c>
      <c r="H108" s="11">
        <f t="shared" si="4"/>
        <v>0</v>
      </c>
      <c r="I108" s="168"/>
      <c r="J108" s="123"/>
    </row>
    <row r="109" spans="1:10" ht="13" hidden="1" x14ac:dyDescent="0.3">
      <c r="A109" s="1"/>
      <c r="B109" s="8" t="s">
        <v>216</v>
      </c>
      <c r="C109" s="1" t="s">
        <v>217</v>
      </c>
      <c r="D109" s="11">
        <v>0</v>
      </c>
      <c r="E109" s="3">
        <v>16050</v>
      </c>
      <c r="F109" s="11">
        <v>0</v>
      </c>
      <c r="G109" s="3">
        <v>0</v>
      </c>
      <c r="H109" s="11">
        <f t="shared" si="4"/>
        <v>0</v>
      </c>
      <c r="I109" s="168"/>
      <c r="J109" s="123"/>
    </row>
    <row r="110" spans="1:10" ht="13" x14ac:dyDescent="0.3">
      <c r="A110" s="1"/>
      <c r="B110" s="7" t="s">
        <v>218</v>
      </c>
      <c r="C110" s="1" t="s">
        <v>219</v>
      </c>
      <c r="D110" s="11">
        <v>4308440</v>
      </c>
      <c r="E110" s="3">
        <v>4331268.58</v>
      </c>
      <c r="F110" s="11">
        <v>0</v>
      </c>
      <c r="G110" s="3">
        <v>22829.08</v>
      </c>
      <c r="H110" s="11">
        <f t="shared" si="4"/>
        <v>-22829.08</v>
      </c>
      <c r="I110" s="168"/>
      <c r="J110" s="123" t="s">
        <v>1266</v>
      </c>
    </row>
    <row r="111" spans="1:10" ht="13" x14ac:dyDescent="0.3">
      <c r="A111" s="1"/>
      <c r="B111" s="7" t="s">
        <v>220</v>
      </c>
      <c r="C111" s="1" t="s">
        <v>1178</v>
      </c>
      <c r="D111" s="11">
        <v>0</v>
      </c>
      <c r="E111" s="3">
        <v>0</v>
      </c>
      <c r="F111" s="11">
        <v>13910945</v>
      </c>
      <c r="G111" s="3">
        <v>0</v>
      </c>
      <c r="H111" s="11">
        <f t="shared" si="4"/>
        <v>13910945</v>
      </c>
      <c r="I111" s="167">
        <v>12000000</v>
      </c>
      <c r="J111" s="123" t="s">
        <v>1315</v>
      </c>
    </row>
    <row r="112" spans="1:10" ht="13" x14ac:dyDescent="0.3">
      <c r="A112" s="1"/>
      <c r="B112" s="7" t="s">
        <v>221</v>
      </c>
      <c r="C112" s="1" t="s">
        <v>222</v>
      </c>
      <c r="D112" s="11">
        <v>2200000</v>
      </c>
      <c r="E112" s="3">
        <v>1866549.61</v>
      </c>
      <c r="F112" s="11">
        <v>364522</v>
      </c>
      <c r="G112" s="3">
        <v>21664.74</v>
      </c>
      <c r="H112" s="11">
        <f t="shared" si="4"/>
        <v>342857.26</v>
      </c>
      <c r="I112" s="167">
        <f>F112</f>
        <v>364522</v>
      </c>
      <c r="J112" s="123" t="s">
        <v>1271</v>
      </c>
    </row>
    <row r="113" spans="1:10" ht="13" hidden="1" x14ac:dyDescent="0.3">
      <c r="A113" s="1"/>
      <c r="B113" s="7" t="s">
        <v>223</v>
      </c>
      <c r="C113" s="1" t="s">
        <v>224</v>
      </c>
      <c r="D113" s="11">
        <v>67500</v>
      </c>
      <c r="E113" s="3">
        <v>67545.279999999999</v>
      </c>
      <c r="F113" s="11">
        <v>0</v>
      </c>
      <c r="G113" s="3">
        <v>0</v>
      </c>
      <c r="H113" s="11">
        <f t="shared" si="4"/>
        <v>0</v>
      </c>
      <c r="I113" s="168"/>
      <c r="J113" s="123"/>
    </row>
    <row r="114" spans="1:10" ht="13" hidden="1" x14ac:dyDescent="0.3">
      <c r="A114" s="1"/>
      <c r="B114" s="8" t="s">
        <v>225</v>
      </c>
      <c r="C114" s="1" t="s">
        <v>226</v>
      </c>
      <c r="D114" s="11">
        <v>0</v>
      </c>
      <c r="E114" s="3">
        <v>0</v>
      </c>
      <c r="F114" s="11">
        <v>0</v>
      </c>
      <c r="G114" s="3">
        <v>0</v>
      </c>
      <c r="H114" s="11">
        <f t="shared" si="4"/>
        <v>0</v>
      </c>
      <c r="I114" s="168"/>
      <c r="J114" s="123"/>
    </row>
    <row r="115" spans="1:10" ht="13" hidden="1" x14ac:dyDescent="0.3">
      <c r="A115" s="1"/>
      <c r="B115" s="8" t="s">
        <v>227</v>
      </c>
      <c r="C115" s="1" t="s">
        <v>228</v>
      </c>
      <c r="D115" s="11">
        <v>0</v>
      </c>
      <c r="E115" s="3">
        <v>0</v>
      </c>
      <c r="F115" s="11">
        <v>0</v>
      </c>
      <c r="G115" s="3">
        <v>0</v>
      </c>
      <c r="H115" s="11">
        <f t="shared" si="4"/>
        <v>0</v>
      </c>
      <c r="I115" s="168"/>
      <c r="J115" s="123"/>
    </row>
    <row r="116" spans="1:10" ht="13" x14ac:dyDescent="0.3">
      <c r="A116" s="1"/>
      <c r="B116" s="7" t="s">
        <v>229</v>
      </c>
      <c r="C116" s="1" t="s">
        <v>230</v>
      </c>
      <c r="D116" s="11">
        <v>0</v>
      </c>
      <c r="E116" s="3">
        <v>211507.97</v>
      </c>
      <c r="F116" s="11">
        <v>-963657</v>
      </c>
      <c r="G116" s="3">
        <v>-752149.06</v>
      </c>
      <c r="H116" s="11">
        <f t="shared" si="4"/>
        <v>-211507.93999999994</v>
      </c>
      <c r="I116" s="167">
        <f>F116</f>
        <v>-963657</v>
      </c>
      <c r="J116" s="123" t="s">
        <v>1309</v>
      </c>
    </row>
    <row r="117" spans="1:10" ht="13" x14ac:dyDescent="0.3">
      <c r="A117" s="1"/>
      <c r="B117" s="7" t="s">
        <v>231</v>
      </c>
      <c r="C117" s="1" t="s">
        <v>232</v>
      </c>
      <c r="D117" s="11">
        <v>0</v>
      </c>
      <c r="E117" s="3">
        <v>0</v>
      </c>
      <c r="F117" s="11">
        <v>0</v>
      </c>
      <c r="G117" s="3">
        <v>0</v>
      </c>
      <c r="H117" s="11">
        <f t="shared" si="4"/>
        <v>0</v>
      </c>
      <c r="I117" s="168"/>
      <c r="J117" s="123"/>
    </row>
    <row r="118" spans="1:10" ht="13" hidden="1" x14ac:dyDescent="0.3">
      <c r="A118" s="1"/>
      <c r="B118" s="8" t="s">
        <v>233</v>
      </c>
      <c r="C118" s="1" t="s">
        <v>234</v>
      </c>
      <c r="D118" s="11">
        <v>8500000</v>
      </c>
      <c r="E118" s="3">
        <v>0</v>
      </c>
      <c r="F118" s="11">
        <v>0</v>
      </c>
      <c r="G118" s="3">
        <v>0</v>
      </c>
      <c r="H118" s="11">
        <f t="shared" si="4"/>
        <v>0</v>
      </c>
      <c r="I118" s="18"/>
      <c r="J118" s="17"/>
    </row>
    <row r="119" spans="1:10" ht="13" hidden="1" x14ac:dyDescent="0.3">
      <c r="A119" s="1"/>
      <c r="B119" s="8" t="s">
        <v>235</v>
      </c>
      <c r="C119" s="1" t="s">
        <v>236</v>
      </c>
      <c r="D119" s="11">
        <v>13279940</v>
      </c>
      <c r="E119" s="3">
        <v>0</v>
      </c>
      <c r="F119" s="11">
        <v>0</v>
      </c>
      <c r="G119" s="3">
        <v>0</v>
      </c>
      <c r="H119" s="11">
        <f t="shared" si="4"/>
        <v>0</v>
      </c>
      <c r="I119" s="18"/>
      <c r="J119" s="17"/>
    </row>
    <row r="120" spans="1:10" ht="13" hidden="1" x14ac:dyDescent="0.3">
      <c r="A120" s="1"/>
      <c r="B120" s="8" t="s">
        <v>237</v>
      </c>
      <c r="C120" s="1" t="s">
        <v>238</v>
      </c>
      <c r="D120" s="11">
        <v>10000000</v>
      </c>
      <c r="E120" s="3">
        <v>0</v>
      </c>
      <c r="F120" s="11">
        <v>0</v>
      </c>
      <c r="G120" s="3">
        <v>0</v>
      </c>
      <c r="H120" s="11">
        <f t="shared" si="4"/>
        <v>0</v>
      </c>
      <c r="I120" s="18"/>
      <c r="J120" s="17"/>
    </row>
    <row r="121" spans="1:10" ht="13" hidden="1" x14ac:dyDescent="0.3">
      <c r="A121" s="1"/>
      <c r="B121" s="10" t="s">
        <v>239</v>
      </c>
      <c r="C121" s="14" t="s">
        <v>119</v>
      </c>
      <c r="D121" s="12">
        <v>-2200000</v>
      </c>
      <c r="E121" s="19">
        <v>0</v>
      </c>
      <c r="F121" s="12">
        <v>0</v>
      </c>
      <c r="G121" s="19">
        <v>0</v>
      </c>
      <c r="H121" s="12">
        <f t="shared" si="4"/>
        <v>0</v>
      </c>
      <c r="I121" s="20"/>
      <c r="J121" s="16"/>
    </row>
    <row r="122" spans="1:10" ht="13" x14ac:dyDescent="0.3">
      <c r="A122" s="1"/>
      <c r="B122" s="4"/>
      <c r="C122" s="13"/>
      <c r="D122" s="4"/>
      <c r="E122" s="13"/>
      <c r="F122" s="4"/>
      <c r="G122" s="13"/>
      <c r="H122" s="4"/>
      <c r="I122" s="22"/>
      <c r="J122" s="25"/>
    </row>
    <row r="123" spans="1:10" ht="13" x14ac:dyDescent="0.3">
      <c r="A123" s="1"/>
      <c r="B123" s="5"/>
      <c r="C123" s="14" t="s">
        <v>1173</v>
      </c>
      <c r="D123" s="12">
        <f t="shared" ref="D123:I123" si="5">SUM(D6:D122)</f>
        <v>240853870</v>
      </c>
      <c r="E123" s="19">
        <f t="shared" si="5"/>
        <v>220329441.68000004</v>
      </c>
      <c r="F123" s="12">
        <f t="shared" si="5"/>
        <v>25967850</v>
      </c>
      <c r="G123" s="19">
        <f t="shared" si="5"/>
        <v>11316350.08</v>
      </c>
      <c r="H123" s="12">
        <f t="shared" si="5"/>
        <v>14651499.92</v>
      </c>
      <c r="I123" s="12">
        <f t="shared" si="5"/>
        <v>25322186</v>
      </c>
      <c r="J123" s="16"/>
    </row>
    <row r="124" spans="1:10" ht="13" x14ac:dyDescent="0.3">
      <c r="A124" s="1"/>
      <c r="B124" s="1"/>
      <c r="C124" s="1"/>
      <c r="D124" s="1"/>
      <c r="E124" s="1"/>
      <c r="F124" s="1"/>
      <c r="G124" s="1"/>
      <c r="H124" s="1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36" zoomScaleNormal="100" workbookViewId="0">
      <selection activeCell="J53" sqref="J53"/>
    </sheetView>
  </sheetViews>
  <sheetFormatPr defaultRowHeight="12" x14ac:dyDescent="0.3"/>
  <cols>
    <col min="1" max="1" width="7.44140625" style="76" customWidth="1"/>
    <col min="3" max="3" width="50.664062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8.33203125" customWidth="1"/>
  </cols>
  <sheetData>
    <row r="1" spans="1:10" ht="13" x14ac:dyDescent="0.3">
      <c r="A1" s="75"/>
      <c r="B1" s="51"/>
      <c r="C1" s="52" t="s">
        <v>240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1170</v>
      </c>
      <c r="J1" s="28" t="s">
        <v>1172</v>
      </c>
    </row>
    <row r="2" spans="1:10" ht="25.5" x14ac:dyDescent="0.3">
      <c r="A2" s="75"/>
      <c r="B2" s="53"/>
      <c r="C2" s="54"/>
      <c r="D2" s="34" t="s">
        <v>1168</v>
      </c>
      <c r="E2" s="55" t="s">
        <v>1169</v>
      </c>
      <c r="F2" s="36">
        <v>2015</v>
      </c>
      <c r="G2" s="56" t="s">
        <v>6</v>
      </c>
      <c r="H2" s="57" t="s">
        <v>7</v>
      </c>
      <c r="I2" s="39" t="s">
        <v>1171</v>
      </c>
      <c r="J2" s="40"/>
    </row>
    <row r="3" spans="1:10" ht="13" x14ac:dyDescent="0.3">
      <c r="A3" s="75"/>
      <c r="B3" s="41"/>
      <c r="C3" s="4"/>
      <c r="D3" s="1"/>
      <c r="E3" s="4"/>
      <c r="F3" s="1"/>
      <c r="G3" s="4"/>
      <c r="H3" s="1"/>
      <c r="I3" s="79"/>
      <c r="J3" s="125"/>
    </row>
    <row r="4" spans="1:10" ht="13" x14ac:dyDescent="0.3">
      <c r="A4" s="75">
        <v>501</v>
      </c>
      <c r="B4" s="43" t="s">
        <v>241</v>
      </c>
      <c r="C4" s="6" t="s">
        <v>242</v>
      </c>
      <c r="D4" s="3">
        <v>350000</v>
      </c>
      <c r="E4" s="11">
        <v>319846.06</v>
      </c>
      <c r="F4" s="3">
        <v>289502</v>
      </c>
      <c r="G4" s="11">
        <v>259348.06</v>
      </c>
      <c r="H4" s="3">
        <f t="shared" ref="H4:H35" si="0">SUM(F4-G4)</f>
        <v>30153.940000000002</v>
      </c>
      <c r="I4" s="78">
        <f>F4</f>
        <v>289502</v>
      </c>
      <c r="J4" s="83" t="s">
        <v>1272</v>
      </c>
    </row>
    <row r="5" spans="1:10" ht="25.5" x14ac:dyDescent="0.3">
      <c r="A5" s="75"/>
      <c r="B5" s="44" t="s">
        <v>243</v>
      </c>
      <c r="C5" s="46" t="s">
        <v>244</v>
      </c>
      <c r="D5" s="3">
        <v>0</v>
      </c>
      <c r="E5" s="11">
        <v>-1082476.22</v>
      </c>
      <c r="F5" s="3">
        <v>79475</v>
      </c>
      <c r="G5" s="11">
        <v>0</v>
      </c>
      <c r="H5" s="3">
        <f t="shared" si="0"/>
        <v>79475</v>
      </c>
      <c r="I5" s="78">
        <f t="shared" ref="I5:I9" si="1">F5</f>
        <v>79475</v>
      </c>
      <c r="J5" s="80" t="s">
        <v>1179</v>
      </c>
    </row>
    <row r="6" spans="1:10" ht="25.5" x14ac:dyDescent="0.3">
      <c r="A6" s="75"/>
      <c r="B6" s="44" t="s">
        <v>245</v>
      </c>
      <c r="C6" s="46" t="s">
        <v>246</v>
      </c>
      <c r="D6" s="3">
        <v>7706000</v>
      </c>
      <c r="E6" s="11">
        <v>7888959.6200000001</v>
      </c>
      <c r="F6" s="3">
        <v>100000</v>
      </c>
      <c r="G6" s="11">
        <v>0</v>
      </c>
      <c r="H6" s="3">
        <f t="shared" si="0"/>
        <v>100000</v>
      </c>
      <c r="I6" s="78">
        <f t="shared" si="1"/>
        <v>100000</v>
      </c>
      <c r="J6" s="81" t="s">
        <v>1181</v>
      </c>
    </row>
    <row r="7" spans="1:10" ht="25.5" x14ac:dyDescent="0.3">
      <c r="A7" s="75"/>
      <c r="B7" s="44" t="s">
        <v>247</v>
      </c>
      <c r="C7" s="46" t="s">
        <v>248</v>
      </c>
      <c r="D7" s="3">
        <v>548250</v>
      </c>
      <c r="E7" s="11">
        <v>462001.4</v>
      </c>
      <c r="F7" s="3">
        <v>86248</v>
      </c>
      <c r="G7" s="11">
        <v>0</v>
      </c>
      <c r="H7" s="3">
        <f t="shared" si="0"/>
        <v>86248</v>
      </c>
      <c r="I7" s="78">
        <f t="shared" si="1"/>
        <v>86248</v>
      </c>
      <c r="J7" s="81" t="s">
        <v>1273</v>
      </c>
    </row>
    <row r="8" spans="1:10" ht="25.5" x14ac:dyDescent="0.3">
      <c r="A8" s="75"/>
      <c r="B8" s="44" t="s">
        <v>249</v>
      </c>
      <c r="C8" s="46" t="s">
        <v>250</v>
      </c>
      <c r="D8" s="3">
        <v>2500000</v>
      </c>
      <c r="E8" s="11">
        <v>2219495.12</v>
      </c>
      <c r="F8" s="3">
        <v>0</v>
      </c>
      <c r="G8" s="11">
        <v>13887</v>
      </c>
      <c r="H8" s="3">
        <f t="shared" si="0"/>
        <v>-13887</v>
      </c>
      <c r="I8" s="77">
        <v>0</v>
      </c>
      <c r="J8" s="81" t="s">
        <v>1180</v>
      </c>
    </row>
    <row r="9" spans="1:10" ht="13" x14ac:dyDescent="0.3">
      <c r="A9" s="75"/>
      <c r="B9" s="44" t="s">
        <v>251</v>
      </c>
      <c r="C9" s="46" t="s">
        <v>252</v>
      </c>
      <c r="D9" s="3">
        <v>500000</v>
      </c>
      <c r="E9" s="11">
        <v>485481</v>
      </c>
      <c r="F9" s="3">
        <v>14519</v>
      </c>
      <c r="G9" s="11">
        <v>0</v>
      </c>
      <c r="H9" s="3">
        <f t="shared" si="0"/>
        <v>14519</v>
      </c>
      <c r="I9" s="78">
        <f t="shared" si="1"/>
        <v>14519</v>
      </c>
      <c r="J9" s="81" t="s">
        <v>1273</v>
      </c>
    </row>
    <row r="10" spans="1:10" ht="13" hidden="1" x14ac:dyDescent="0.3">
      <c r="A10" s="75"/>
      <c r="B10" s="44" t="s">
        <v>253</v>
      </c>
      <c r="C10" s="46" t="s">
        <v>254</v>
      </c>
      <c r="D10" s="3">
        <v>575288</v>
      </c>
      <c r="E10" s="11">
        <v>575288.01</v>
      </c>
      <c r="F10" s="3">
        <v>0</v>
      </c>
      <c r="G10" s="11">
        <v>0</v>
      </c>
      <c r="H10" s="3">
        <f t="shared" si="0"/>
        <v>0</v>
      </c>
      <c r="I10" s="77"/>
      <c r="J10" s="83"/>
    </row>
    <row r="11" spans="1:10" ht="13" x14ac:dyDescent="0.3">
      <c r="A11" s="75"/>
      <c r="B11" s="45" t="s">
        <v>255</v>
      </c>
      <c r="C11" s="46" t="s">
        <v>256</v>
      </c>
      <c r="D11" s="3">
        <v>299712</v>
      </c>
      <c r="E11" s="11">
        <v>198311.34</v>
      </c>
      <c r="F11" s="3">
        <v>114372</v>
      </c>
      <c r="G11" s="11">
        <v>12971.57</v>
      </c>
      <c r="H11" s="3">
        <f t="shared" si="0"/>
        <v>101400.43</v>
      </c>
      <c r="I11" s="78">
        <v>12972</v>
      </c>
      <c r="J11" s="82" t="s">
        <v>1182</v>
      </c>
    </row>
    <row r="12" spans="1:10" ht="25.5" x14ac:dyDescent="0.3">
      <c r="A12" s="75"/>
      <c r="B12" s="45" t="s">
        <v>257</v>
      </c>
      <c r="C12" s="46" t="s">
        <v>258</v>
      </c>
      <c r="D12" s="3">
        <v>1519500</v>
      </c>
      <c r="E12" s="11">
        <v>0</v>
      </c>
      <c r="F12" s="3">
        <v>1519500</v>
      </c>
      <c r="G12" s="11">
        <v>0</v>
      </c>
      <c r="H12" s="3">
        <f t="shared" si="0"/>
        <v>1519500</v>
      </c>
      <c r="I12" s="78">
        <f t="shared" ref="I12:I13" si="2">F12</f>
        <v>1519500</v>
      </c>
      <c r="J12" s="83" t="s">
        <v>1271</v>
      </c>
    </row>
    <row r="13" spans="1:10" ht="13" x14ac:dyDescent="0.3">
      <c r="A13" s="75"/>
      <c r="B13" s="45" t="s">
        <v>259</v>
      </c>
      <c r="C13" s="46" t="s">
        <v>260</v>
      </c>
      <c r="D13" s="3">
        <v>2093530</v>
      </c>
      <c r="E13" s="11">
        <v>83888.6</v>
      </c>
      <c r="F13" s="3">
        <v>2093530</v>
      </c>
      <c r="G13" s="11">
        <v>83888.6</v>
      </c>
      <c r="H13" s="3">
        <f t="shared" si="0"/>
        <v>2009641.4</v>
      </c>
      <c r="I13" s="78">
        <f t="shared" si="2"/>
        <v>2093530</v>
      </c>
      <c r="J13" s="83" t="s">
        <v>1271</v>
      </c>
    </row>
    <row r="14" spans="1:10" ht="13" x14ac:dyDescent="0.3">
      <c r="A14" s="75"/>
      <c r="B14" s="45" t="s">
        <v>261</v>
      </c>
      <c r="C14" s="46" t="s">
        <v>262</v>
      </c>
      <c r="D14" s="3">
        <v>1900000</v>
      </c>
      <c r="E14" s="11">
        <v>3317279.73</v>
      </c>
      <c r="F14" s="3">
        <v>-441120</v>
      </c>
      <c r="G14" s="11">
        <v>976159.39</v>
      </c>
      <c r="H14" s="3">
        <f t="shared" si="0"/>
        <v>-1417279.3900000001</v>
      </c>
      <c r="I14" s="78">
        <v>-2000000</v>
      </c>
      <c r="J14" s="83" t="s">
        <v>1277</v>
      </c>
    </row>
    <row r="15" spans="1:10" ht="13" x14ac:dyDescent="0.3">
      <c r="A15" s="75"/>
      <c r="B15" s="45" t="s">
        <v>263</v>
      </c>
      <c r="C15" s="46" t="s">
        <v>264</v>
      </c>
      <c r="D15" s="3">
        <v>10022200</v>
      </c>
      <c r="E15" s="11">
        <v>0</v>
      </c>
      <c r="F15" s="3">
        <v>10022200</v>
      </c>
      <c r="G15" s="11">
        <v>0</v>
      </c>
      <c r="H15" s="3">
        <f t="shared" si="0"/>
        <v>10022200</v>
      </c>
      <c r="I15" s="78">
        <v>7000000</v>
      </c>
      <c r="J15" s="83" t="s">
        <v>1271</v>
      </c>
    </row>
    <row r="16" spans="1:10" ht="25.5" x14ac:dyDescent="0.3">
      <c r="A16" s="75"/>
      <c r="B16" s="45" t="s">
        <v>265</v>
      </c>
      <c r="C16" s="46" t="s">
        <v>266</v>
      </c>
      <c r="D16" s="3">
        <v>500000</v>
      </c>
      <c r="E16" s="11">
        <v>688353.39</v>
      </c>
      <c r="F16" s="3">
        <v>-41930</v>
      </c>
      <c r="G16" s="11">
        <v>146422.94</v>
      </c>
      <c r="H16" s="3">
        <f t="shared" si="0"/>
        <v>-188352.94</v>
      </c>
      <c r="I16" s="77"/>
      <c r="J16" s="83" t="s">
        <v>1271</v>
      </c>
    </row>
    <row r="17" spans="1:10" ht="25.5" x14ac:dyDescent="0.3">
      <c r="A17" s="75"/>
      <c r="B17" s="45" t="s">
        <v>267</v>
      </c>
      <c r="C17" s="46" t="s">
        <v>268</v>
      </c>
      <c r="D17" s="3">
        <v>0</v>
      </c>
      <c r="E17" s="11">
        <v>24511.06</v>
      </c>
      <c r="F17" s="3">
        <v>-23044</v>
      </c>
      <c r="G17" s="11">
        <v>1467.5</v>
      </c>
      <c r="H17" s="3">
        <f t="shared" si="0"/>
        <v>-24511.5</v>
      </c>
      <c r="I17" s="77"/>
      <c r="J17" s="83" t="s">
        <v>1271</v>
      </c>
    </row>
    <row r="18" spans="1:10" ht="26" x14ac:dyDescent="0.3">
      <c r="A18" s="75"/>
      <c r="B18" s="45" t="s">
        <v>269</v>
      </c>
      <c r="C18" s="46" t="s">
        <v>270</v>
      </c>
      <c r="D18" s="3">
        <v>4700000</v>
      </c>
      <c r="E18" s="11">
        <v>2852629.38</v>
      </c>
      <c r="F18" s="3">
        <v>2235257</v>
      </c>
      <c r="G18" s="11">
        <v>387886.66</v>
      </c>
      <c r="H18" s="3">
        <f t="shared" si="0"/>
        <v>1847370.34</v>
      </c>
      <c r="I18" s="78">
        <f t="shared" ref="I18" si="3">F18</f>
        <v>2235257</v>
      </c>
      <c r="J18" s="85" t="s">
        <v>1278</v>
      </c>
    </row>
    <row r="19" spans="1:10" ht="13" x14ac:dyDescent="0.3">
      <c r="A19" s="75"/>
      <c r="B19" s="45" t="s">
        <v>271</v>
      </c>
      <c r="C19" s="46" t="s">
        <v>272</v>
      </c>
      <c r="D19" s="3">
        <v>0</v>
      </c>
      <c r="E19" s="11">
        <v>92129.7</v>
      </c>
      <c r="F19" s="3">
        <v>0</v>
      </c>
      <c r="G19" s="11">
        <v>92129.7</v>
      </c>
      <c r="H19" s="3">
        <f t="shared" si="0"/>
        <v>-92129.7</v>
      </c>
      <c r="I19" s="77"/>
      <c r="J19" s="83" t="s">
        <v>1271</v>
      </c>
    </row>
    <row r="20" spans="1:10" ht="13" x14ac:dyDescent="0.3">
      <c r="A20" s="75">
        <v>501</v>
      </c>
      <c r="B20" s="45" t="s">
        <v>273</v>
      </c>
      <c r="C20" s="46" t="s">
        <v>274</v>
      </c>
      <c r="D20" s="3">
        <v>606500</v>
      </c>
      <c r="E20" s="11">
        <v>32665</v>
      </c>
      <c r="F20" s="3">
        <v>582800</v>
      </c>
      <c r="G20" s="11">
        <v>8965</v>
      </c>
      <c r="H20" s="3">
        <f t="shared" si="0"/>
        <v>573835</v>
      </c>
      <c r="I20" s="78">
        <v>20000</v>
      </c>
      <c r="J20" s="83" t="s">
        <v>1279</v>
      </c>
    </row>
    <row r="21" spans="1:10" ht="13" x14ac:dyDescent="0.3">
      <c r="A21" s="75"/>
      <c r="B21" s="45" t="s">
        <v>275</v>
      </c>
      <c r="C21" s="46" t="s">
        <v>276</v>
      </c>
      <c r="D21" s="3">
        <v>75000</v>
      </c>
      <c r="E21" s="11">
        <v>0</v>
      </c>
      <c r="F21" s="3">
        <v>75000</v>
      </c>
      <c r="G21" s="11">
        <v>0</v>
      </c>
      <c r="H21" s="3">
        <f t="shared" si="0"/>
        <v>75000</v>
      </c>
      <c r="I21" s="78">
        <f t="shared" ref="I21" si="4">F21</f>
        <v>75000</v>
      </c>
      <c r="J21" s="83" t="s">
        <v>1271</v>
      </c>
    </row>
    <row r="22" spans="1:10" ht="25.5" x14ac:dyDescent="0.3">
      <c r="A22" s="75"/>
      <c r="B22" s="45" t="s">
        <v>277</v>
      </c>
      <c r="C22" s="46" t="s">
        <v>278</v>
      </c>
      <c r="D22" s="3">
        <v>0</v>
      </c>
      <c r="E22" s="11">
        <v>80</v>
      </c>
      <c r="F22" s="3">
        <v>-80</v>
      </c>
      <c r="G22" s="11">
        <v>0</v>
      </c>
      <c r="H22" s="3">
        <f t="shared" si="0"/>
        <v>-80</v>
      </c>
      <c r="I22" s="77"/>
      <c r="J22" s="83" t="s">
        <v>1271</v>
      </c>
    </row>
    <row r="23" spans="1:10" ht="25.5" x14ac:dyDescent="0.3">
      <c r="A23" s="75"/>
      <c r="B23" s="45" t="s">
        <v>279</v>
      </c>
      <c r="C23" s="46" t="s">
        <v>280</v>
      </c>
      <c r="D23" s="3">
        <v>0</v>
      </c>
      <c r="E23" s="11">
        <v>8700</v>
      </c>
      <c r="F23" s="3">
        <v>-8700</v>
      </c>
      <c r="G23" s="11">
        <v>0</v>
      </c>
      <c r="H23" s="3">
        <f t="shared" si="0"/>
        <v>-8700</v>
      </c>
      <c r="I23" s="77"/>
      <c r="J23" s="83" t="s">
        <v>1271</v>
      </c>
    </row>
    <row r="24" spans="1:10" ht="13" hidden="1" x14ac:dyDescent="0.3">
      <c r="A24" s="75"/>
      <c r="B24" s="44" t="s">
        <v>281</v>
      </c>
      <c r="C24" s="46" t="s">
        <v>282</v>
      </c>
      <c r="D24" s="3">
        <v>460000</v>
      </c>
      <c r="E24" s="11">
        <v>500647.01</v>
      </c>
      <c r="F24" s="3">
        <v>0</v>
      </c>
      <c r="G24" s="11">
        <v>0</v>
      </c>
      <c r="H24" s="3">
        <f t="shared" si="0"/>
        <v>0</v>
      </c>
      <c r="I24" s="77"/>
      <c r="J24" s="83"/>
    </row>
    <row r="25" spans="1:10" ht="38" hidden="1" x14ac:dyDescent="0.3">
      <c r="A25" s="75"/>
      <c r="B25" s="44" t="s">
        <v>283</v>
      </c>
      <c r="C25" s="46" t="s">
        <v>284</v>
      </c>
      <c r="D25" s="3">
        <v>400500</v>
      </c>
      <c r="E25" s="11">
        <v>399552.46</v>
      </c>
      <c r="F25" s="3">
        <v>0</v>
      </c>
      <c r="G25" s="11">
        <v>0</v>
      </c>
      <c r="H25" s="3">
        <f t="shared" si="0"/>
        <v>0</v>
      </c>
      <c r="I25" s="77"/>
      <c r="J25" s="83"/>
    </row>
    <row r="26" spans="1:10" ht="13" x14ac:dyDescent="0.3">
      <c r="A26" s="75"/>
      <c r="B26" s="45" t="s">
        <v>285</v>
      </c>
      <c r="C26" s="46" t="s">
        <v>286</v>
      </c>
      <c r="D26" s="3">
        <v>2250000</v>
      </c>
      <c r="E26" s="11">
        <v>3162863.18</v>
      </c>
      <c r="F26" s="3">
        <v>116725</v>
      </c>
      <c r="G26" s="11">
        <v>9588</v>
      </c>
      <c r="H26" s="3">
        <f t="shared" si="0"/>
        <v>107137</v>
      </c>
      <c r="I26" s="78">
        <f>G26</f>
        <v>9588</v>
      </c>
      <c r="J26" s="83" t="s">
        <v>1186</v>
      </c>
    </row>
    <row r="27" spans="1:10" ht="13" hidden="1" x14ac:dyDescent="0.3">
      <c r="A27" s="75"/>
      <c r="B27" s="44" t="s">
        <v>287</v>
      </c>
      <c r="C27" s="46" t="s">
        <v>288</v>
      </c>
      <c r="D27" s="3">
        <v>3919000</v>
      </c>
      <c r="E27" s="11">
        <v>3918999.8</v>
      </c>
      <c r="F27" s="3">
        <v>0</v>
      </c>
      <c r="G27" s="11">
        <v>0</v>
      </c>
      <c r="H27" s="3">
        <f t="shared" si="0"/>
        <v>0</v>
      </c>
      <c r="I27" s="77"/>
      <c r="J27" s="83"/>
    </row>
    <row r="28" spans="1:10" ht="25.5" hidden="1" x14ac:dyDescent="0.3">
      <c r="A28" s="75"/>
      <c r="B28" s="45" t="s">
        <v>289</v>
      </c>
      <c r="C28" s="46" t="s">
        <v>290</v>
      </c>
      <c r="D28" s="3">
        <v>66531</v>
      </c>
      <c r="E28" s="11">
        <v>66530.78</v>
      </c>
      <c r="F28" s="3">
        <v>0</v>
      </c>
      <c r="G28" s="11">
        <v>0</v>
      </c>
      <c r="H28" s="3">
        <f t="shared" si="0"/>
        <v>0</v>
      </c>
      <c r="I28" s="77"/>
      <c r="J28" s="83"/>
    </row>
    <row r="29" spans="1:10" ht="13" hidden="1" x14ac:dyDescent="0.3">
      <c r="A29" s="75"/>
      <c r="B29" s="45" t="s">
        <v>291</v>
      </c>
      <c r="C29" s="46" t="s">
        <v>292</v>
      </c>
      <c r="D29" s="3">
        <v>72135</v>
      </c>
      <c r="E29" s="11">
        <v>72134.899999999994</v>
      </c>
      <c r="F29" s="3">
        <v>0</v>
      </c>
      <c r="G29" s="11">
        <v>0</v>
      </c>
      <c r="H29" s="3">
        <f t="shared" si="0"/>
        <v>0</v>
      </c>
      <c r="I29" s="77"/>
      <c r="J29" s="83"/>
    </row>
    <row r="30" spans="1:10" ht="25.5" hidden="1" x14ac:dyDescent="0.3">
      <c r="A30" s="75"/>
      <c r="B30" s="45" t="s">
        <v>293</v>
      </c>
      <c r="C30" s="46" t="s">
        <v>294</v>
      </c>
      <c r="D30" s="3">
        <v>109233</v>
      </c>
      <c r="E30" s="11">
        <v>109236.48</v>
      </c>
      <c r="F30" s="3">
        <v>0</v>
      </c>
      <c r="G30" s="11">
        <v>0</v>
      </c>
      <c r="H30" s="3">
        <f t="shared" si="0"/>
        <v>0</v>
      </c>
      <c r="I30" s="77"/>
      <c r="J30" s="83"/>
    </row>
    <row r="31" spans="1:10" ht="13" hidden="1" x14ac:dyDescent="0.3">
      <c r="A31" s="75"/>
      <c r="B31" s="45" t="s">
        <v>295</v>
      </c>
      <c r="C31" s="46" t="s">
        <v>296</v>
      </c>
      <c r="D31" s="3">
        <v>0</v>
      </c>
      <c r="E31" s="11">
        <v>0</v>
      </c>
      <c r="F31" s="3">
        <v>0</v>
      </c>
      <c r="G31" s="11">
        <v>0</v>
      </c>
      <c r="H31" s="3">
        <f t="shared" si="0"/>
        <v>0</v>
      </c>
      <c r="I31" s="77"/>
      <c r="J31" s="83"/>
    </row>
    <row r="32" spans="1:10" ht="25.5" x14ac:dyDescent="0.3">
      <c r="A32" s="75"/>
      <c r="B32" s="45" t="s">
        <v>297</v>
      </c>
      <c r="C32" s="46" t="s">
        <v>298</v>
      </c>
      <c r="D32" s="3">
        <v>300000</v>
      </c>
      <c r="E32" s="11">
        <v>101600</v>
      </c>
      <c r="F32" s="3">
        <v>198400</v>
      </c>
      <c r="G32" s="11">
        <v>0</v>
      </c>
      <c r="H32" s="3">
        <f t="shared" si="0"/>
        <v>198400</v>
      </c>
      <c r="I32" s="78">
        <f>F32</f>
        <v>198400</v>
      </c>
      <c r="J32" s="83" t="s">
        <v>1308</v>
      </c>
    </row>
    <row r="33" spans="1:10" ht="13" x14ac:dyDescent="0.3">
      <c r="A33" s="75"/>
      <c r="B33" s="45" t="s">
        <v>299</v>
      </c>
      <c r="C33" s="46" t="s">
        <v>300</v>
      </c>
      <c r="D33" s="3">
        <v>1560000</v>
      </c>
      <c r="E33" s="11">
        <v>3097277.07</v>
      </c>
      <c r="F33" s="3">
        <v>1560000</v>
      </c>
      <c r="G33" s="11">
        <v>3097277.07</v>
      </c>
      <c r="H33" s="3">
        <f t="shared" si="0"/>
        <v>-1537277.0699999998</v>
      </c>
      <c r="I33" s="78">
        <f t="shared" ref="I33:I35" si="5">F33</f>
        <v>1560000</v>
      </c>
      <c r="J33" s="83" t="s">
        <v>1190</v>
      </c>
    </row>
    <row r="34" spans="1:10" ht="25.15" customHeight="1" x14ac:dyDescent="0.3">
      <c r="A34" s="75"/>
      <c r="B34" s="45" t="s">
        <v>301</v>
      </c>
      <c r="C34" s="46" t="s">
        <v>302</v>
      </c>
      <c r="D34" s="3">
        <v>140000</v>
      </c>
      <c r="E34" s="11">
        <v>0</v>
      </c>
      <c r="F34" s="3">
        <v>140000</v>
      </c>
      <c r="G34" s="11">
        <v>0</v>
      </c>
      <c r="H34" s="3">
        <f t="shared" si="0"/>
        <v>140000</v>
      </c>
      <c r="I34" s="78">
        <v>0</v>
      </c>
      <c r="J34" s="128" t="s">
        <v>1274</v>
      </c>
    </row>
    <row r="35" spans="1:10" ht="13" x14ac:dyDescent="0.3">
      <c r="A35" s="75"/>
      <c r="B35" s="45" t="s">
        <v>303</v>
      </c>
      <c r="C35" s="46" t="s">
        <v>304</v>
      </c>
      <c r="D35" s="3">
        <v>200000</v>
      </c>
      <c r="E35" s="11">
        <v>0</v>
      </c>
      <c r="F35" s="3">
        <v>200000</v>
      </c>
      <c r="G35" s="11">
        <v>0</v>
      </c>
      <c r="H35" s="3">
        <f t="shared" si="0"/>
        <v>200000</v>
      </c>
      <c r="I35" s="78">
        <f t="shared" si="5"/>
        <v>200000</v>
      </c>
      <c r="J35" s="127" t="s">
        <v>1275</v>
      </c>
    </row>
    <row r="36" spans="1:10" ht="13" x14ac:dyDescent="0.3">
      <c r="A36" s="75"/>
      <c r="B36" s="45" t="s">
        <v>305</v>
      </c>
      <c r="C36" s="46" t="s">
        <v>306</v>
      </c>
      <c r="D36" s="3">
        <v>650402</v>
      </c>
      <c r="E36" s="11">
        <v>474712.92</v>
      </c>
      <c r="F36" s="3">
        <v>639138</v>
      </c>
      <c r="G36" s="11">
        <v>463448.92</v>
      </c>
      <c r="H36" s="3">
        <f t="shared" ref="H36:H67" si="6">SUM(F36-G36)</f>
        <v>175689.08000000002</v>
      </c>
      <c r="I36" s="77"/>
      <c r="J36" s="83" t="s">
        <v>1189</v>
      </c>
    </row>
    <row r="37" spans="1:10" ht="25.5" x14ac:dyDescent="0.3">
      <c r="A37" s="75"/>
      <c r="B37" s="45" t="s">
        <v>307</v>
      </c>
      <c r="C37" s="46" t="s">
        <v>308</v>
      </c>
      <c r="D37" s="3">
        <v>91988</v>
      </c>
      <c r="E37" s="11">
        <v>125781.89</v>
      </c>
      <c r="F37" s="3">
        <v>-33794</v>
      </c>
      <c r="G37" s="11">
        <v>0</v>
      </c>
      <c r="H37" s="3">
        <f t="shared" si="6"/>
        <v>-33794</v>
      </c>
      <c r="I37" s="77">
        <v>0</v>
      </c>
      <c r="J37" s="85" t="s">
        <v>1187</v>
      </c>
    </row>
    <row r="38" spans="1:10" ht="25.5" x14ac:dyDescent="0.3">
      <c r="A38" s="75"/>
      <c r="B38" s="45" t="s">
        <v>309</v>
      </c>
      <c r="C38" s="46" t="s">
        <v>310</v>
      </c>
      <c r="D38" s="3">
        <v>91989</v>
      </c>
      <c r="E38" s="11">
        <v>47856.51</v>
      </c>
      <c r="F38" s="3">
        <v>-3375</v>
      </c>
      <c r="G38" s="11">
        <v>-47507.35</v>
      </c>
      <c r="H38" s="3">
        <f t="shared" si="6"/>
        <v>44132.35</v>
      </c>
      <c r="I38" s="77">
        <v>0</v>
      </c>
      <c r="J38" s="83" t="s">
        <v>1183</v>
      </c>
    </row>
    <row r="39" spans="1:10" ht="13" x14ac:dyDescent="0.3">
      <c r="A39" s="75"/>
      <c r="B39" s="45" t="s">
        <v>311</v>
      </c>
      <c r="C39" s="46" t="s">
        <v>312</v>
      </c>
      <c r="D39" s="3">
        <v>0</v>
      </c>
      <c r="E39" s="11">
        <v>18</v>
      </c>
      <c r="F39" s="3">
        <v>-600018</v>
      </c>
      <c r="G39" s="11">
        <v>-600000</v>
      </c>
      <c r="H39" s="3">
        <f t="shared" si="6"/>
        <v>-18</v>
      </c>
      <c r="I39" s="78">
        <f>G39</f>
        <v>-600000</v>
      </c>
      <c r="J39" s="83" t="s">
        <v>1183</v>
      </c>
    </row>
    <row r="40" spans="1:10" ht="13" hidden="1" x14ac:dyDescent="0.3">
      <c r="A40" s="75"/>
      <c r="B40" s="45" t="s">
        <v>313</v>
      </c>
      <c r="C40" s="46" t="s">
        <v>314</v>
      </c>
      <c r="D40" s="3">
        <v>0</v>
      </c>
      <c r="E40" s="11">
        <v>1080</v>
      </c>
      <c r="F40" s="3">
        <v>0</v>
      </c>
      <c r="G40" s="11">
        <v>0</v>
      </c>
      <c r="H40" s="3">
        <f t="shared" si="6"/>
        <v>0</v>
      </c>
      <c r="I40" s="77"/>
      <c r="J40" s="83"/>
    </row>
    <row r="41" spans="1:10" ht="13" hidden="1" x14ac:dyDescent="0.3">
      <c r="A41" s="75"/>
      <c r="B41" s="45" t="s">
        <v>315</v>
      </c>
      <c r="C41" s="46" t="s">
        <v>316</v>
      </c>
      <c r="D41" s="3">
        <v>0</v>
      </c>
      <c r="E41" s="11">
        <v>0</v>
      </c>
      <c r="F41" s="3">
        <v>0</v>
      </c>
      <c r="G41" s="11">
        <v>0</v>
      </c>
      <c r="H41" s="3">
        <f t="shared" si="6"/>
        <v>0</v>
      </c>
      <c r="I41" s="77"/>
      <c r="J41" s="83"/>
    </row>
    <row r="42" spans="1:10" ht="13" hidden="1" x14ac:dyDescent="0.3">
      <c r="A42" s="75"/>
      <c r="B42" s="45" t="s">
        <v>317</v>
      </c>
      <c r="C42" s="46" t="s">
        <v>318</v>
      </c>
      <c r="D42" s="3">
        <v>479967</v>
      </c>
      <c r="E42" s="11">
        <v>631104.99</v>
      </c>
      <c r="F42" s="3">
        <v>0</v>
      </c>
      <c r="G42" s="11">
        <v>0</v>
      </c>
      <c r="H42" s="3">
        <f t="shared" si="6"/>
        <v>0</v>
      </c>
      <c r="I42" s="77"/>
      <c r="J42" s="83"/>
    </row>
    <row r="43" spans="1:10" ht="13" x14ac:dyDescent="0.3">
      <c r="A43" s="75"/>
      <c r="B43" s="45" t="s">
        <v>319</v>
      </c>
      <c r="C43" s="46" t="s">
        <v>320</v>
      </c>
      <c r="D43" s="3">
        <v>0</v>
      </c>
      <c r="E43" s="11">
        <v>19487.25</v>
      </c>
      <c r="F43" s="3">
        <v>0</v>
      </c>
      <c r="G43" s="11">
        <v>19487.25</v>
      </c>
      <c r="H43" s="3">
        <f t="shared" si="6"/>
        <v>-19487.25</v>
      </c>
      <c r="I43" s="77">
        <v>0</v>
      </c>
      <c r="J43" s="83" t="s">
        <v>1191</v>
      </c>
    </row>
    <row r="44" spans="1:10" ht="13" x14ac:dyDescent="0.3">
      <c r="A44" s="75"/>
      <c r="B44" s="45" t="s">
        <v>321</v>
      </c>
      <c r="C44" s="46" t="s">
        <v>322</v>
      </c>
      <c r="D44" s="3">
        <v>562102</v>
      </c>
      <c r="E44" s="11">
        <v>0</v>
      </c>
      <c r="F44" s="3">
        <v>562102</v>
      </c>
      <c r="G44" s="11">
        <v>0</v>
      </c>
      <c r="H44" s="3">
        <f t="shared" si="6"/>
        <v>562102</v>
      </c>
      <c r="I44" s="78">
        <f t="shared" ref="I44:I45" si="7">F44</f>
        <v>562102</v>
      </c>
      <c r="J44" s="83" t="s">
        <v>1192</v>
      </c>
    </row>
    <row r="45" spans="1:10" ht="13" x14ac:dyDescent="0.3">
      <c r="A45" s="75"/>
      <c r="B45" s="45" t="s">
        <v>323</v>
      </c>
      <c r="C45" s="46" t="s">
        <v>324</v>
      </c>
      <c r="D45" s="3">
        <v>506500</v>
      </c>
      <c r="E45" s="11">
        <v>0</v>
      </c>
      <c r="F45" s="3">
        <v>506500</v>
      </c>
      <c r="G45" s="11">
        <v>0</v>
      </c>
      <c r="H45" s="3">
        <f t="shared" si="6"/>
        <v>506500</v>
      </c>
      <c r="I45" s="78">
        <f t="shared" si="7"/>
        <v>506500</v>
      </c>
      <c r="J45" s="83" t="s">
        <v>1192</v>
      </c>
    </row>
    <row r="46" spans="1:10" ht="25.5" hidden="1" x14ac:dyDescent="0.3">
      <c r="A46" s="75"/>
      <c r="B46" s="45" t="s">
        <v>325</v>
      </c>
      <c r="C46" s="46" t="s">
        <v>326</v>
      </c>
      <c r="D46" s="3">
        <v>0</v>
      </c>
      <c r="E46" s="11">
        <v>0</v>
      </c>
      <c r="F46" s="3">
        <v>0</v>
      </c>
      <c r="G46" s="11">
        <v>0</v>
      </c>
      <c r="H46" s="3">
        <f t="shared" si="6"/>
        <v>0</v>
      </c>
      <c r="I46" s="77"/>
      <c r="J46" s="83"/>
    </row>
    <row r="47" spans="1:10" ht="13" hidden="1" x14ac:dyDescent="0.3">
      <c r="A47" s="75"/>
      <c r="B47" s="44" t="s">
        <v>327</v>
      </c>
      <c r="C47" s="46" t="s">
        <v>328</v>
      </c>
      <c r="D47" s="3">
        <v>2691500</v>
      </c>
      <c r="E47" s="11">
        <v>2689531.43</v>
      </c>
      <c r="F47" s="3">
        <v>0</v>
      </c>
      <c r="G47" s="11">
        <v>0</v>
      </c>
      <c r="H47" s="3">
        <f t="shared" si="6"/>
        <v>0</v>
      </c>
      <c r="I47" s="77"/>
      <c r="J47" s="83"/>
    </row>
    <row r="48" spans="1:10" ht="25.5" hidden="1" x14ac:dyDescent="0.3">
      <c r="A48" s="75"/>
      <c r="B48" s="45" t="s">
        <v>329</v>
      </c>
      <c r="C48" s="46" t="s">
        <v>330</v>
      </c>
      <c r="D48" s="3">
        <v>75000</v>
      </c>
      <c r="E48" s="11">
        <v>75185</v>
      </c>
      <c r="F48" s="3">
        <v>0</v>
      </c>
      <c r="G48" s="11">
        <v>0</v>
      </c>
      <c r="H48" s="3">
        <f t="shared" si="6"/>
        <v>0</v>
      </c>
      <c r="I48" s="77"/>
      <c r="J48" s="83"/>
    </row>
    <row r="49" spans="1:10" ht="13" hidden="1" x14ac:dyDescent="0.3">
      <c r="A49" s="75"/>
      <c r="B49" s="44" t="s">
        <v>331</v>
      </c>
      <c r="C49" s="46" t="s">
        <v>332</v>
      </c>
      <c r="D49" s="3">
        <v>163943</v>
      </c>
      <c r="E49" s="11">
        <v>163942.73000000001</v>
      </c>
      <c r="F49" s="3">
        <v>0</v>
      </c>
      <c r="G49" s="11">
        <v>0</v>
      </c>
      <c r="H49" s="3">
        <f t="shared" si="6"/>
        <v>0</v>
      </c>
      <c r="I49" s="77"/>
      <c r="J49" s="83"/>
    </row>
    <row r="50" spans="1:10" ht="25.5" hidden="1" x14ac:dyDescent="0.3">
      <c r="A50" s="75"/>
      <c r="B50" s="44" t="s">
        <v>333</v>
      </c>
      <c r="C50" s="46" t="s">
        <v>334</v>
      </c>
      <c r="D50" s="3">
        <v>707412</v>
      </c>
      <c r="E50" s="11">
        <v>707411.75</v>
      </c>
      <c r="F50" s="3">
        <v>0</v>
      </c>
      <c r="G50" s="11">
        <v>0</v>
      </c>
      <c r="H50" s="3">
        <f t="shared" si="6"/>
        <v>0</v>
      </c>
      <c r="I50" s="77"/>
      <c r="J50" s="83"/>
    </row>
    <row r="51" spans="1:10" ht="25.5" hidden="1" x14ac:dyDescent="0.3">
      <c r="A51" s="75"/>
      <c r="B51" s="44" t="s">
        <v>335</v>
      </c>
      <c r="C51" s="46" t="s">
        <v>336</v>
      </c>
      <c r="D51" s="3">
        <v>200401</v>
      </c>
      <c r="E51" s="11">
        <v>200400.73</v>
      </c>
      <c r="F51" s="3">
        <v>0</v>
      </c>
      <c r="G51" s="11">
        <v>0</v>
      </c>
      <c r="H51" s="3">
        <f t="shared" si="6"/>
        <v>0</v>
      </c>
      <c r="I51" s="77"/>
      <c r="J51" s="83"/>
    </row>
    <row r="52" spans="1:10" ht="13" hidden="1" x14ac:dyDescent="0.3">
      <c r="A52" s="75"/>
      <c r="B52" s="45" t="s">
        <v>337</v>
      </c>
      <c r="C52" s="46" t="s">
        <v>338</v>
      </c>
      <c r="D52" s="3">
        <v>1000000</v>
      </c>
      <c r="E52" s="11">
        <v>999999.6</v>
      </c>
      <c r="F52" s="3">
        <v>0</v>
      </c>
      <c r="G52" s="11">
        <v>0</v>
      </c>
      <c r="H52" s="3">
        <f t="shared" si="6"/>
        <v>0</v>
      </c>
      <c r="I52" s="77"/>
      <c r="J52" s="83"/>
    </row>
    <row r="53" spans="1:10" ht="13" x14ac:dyDescent="0.3">
      <c r="A53" s="75"/>
      <c r="B53" s="44" t="s">
        <v>339</v>
      </c>
      <c r="C53" s="46" t="s">
        <v>340</v>
      </c>
      <c r="D53" s="3">
        <v>45076217</v>
      </c>
      <c r="E53" s="11">
        <v>33884489.310000002</v>
      </c>
      <c r="F53" s="3">
        <v>23034206</v>
      </c>
      <c r="G53" s="11">
        <v>11842478.199999999</v>
      </c>
      <c r="H53" s="3">
        <f t="shared" si="6"/>
        <v>11191727.800000001</v>
      </c>
      <c r="I53" s="78">
        <f t="shared" ref="I53" si="8">F53</f>
        <v>23034206</v>
      </c>
      <c r="J53" s="83" t="s">
        <v>1195</v>
      </c>
    </row>
    <row r="54" spans="1:10" ht="13" x14ac:dyDescent="0.3">
      <c r="A54" s="75"/>
      <c r="B54" s="45" t="s">
        <v>341</v>
      </c>
      <c r="C54" s="46" t="s">
        <v>342</v>
      </c>
      <c r="D54" s="3">
        <v>0</v>
      </c>
      <c r="E54" s="11">
        <v>-38303.26</v>
      </c>
      <c r="F54" s="3">
        <v>38303</v>
      </c>
      <c r="G54" s="11">
        <v>0</v>
      </c>
      <c r="H54" s="3">
        <f t="shared" si="6"/>
        <v>38303</v>
      </c>
      <c r="I54" s="78">
        <f>F54</f>
        <v>38303</v>
      </c>
      <c r="J54" s="84" t="s">
        <v>1193</v>
      </c>
    </row>
    <row r="55" spans="1:10" ht="13" x14ac:dyDescent="0.3">
      <c r="A55" s="75"/>
      <c r="B55" s="45" t="s">
        <v>343</v>
      </c>
      <c r="C55" s="46" t="s">
        <v>344</v>
      </c>
      <c r="D55" s="3">
        <v>0</v>
      </c>
      <c r="E55" s="11">
        <v>-35715.050000000003</v>
      </c>
      <c r="F55" s="3">
        <v>35715</v>
      </c>
      <c r="G55" s="11">
        <v>0</v>
      </c>
      <c r="H55" s="3">
        <f t="shared" si="6"/>
        <v>35715</v>
      </c>
      <c r="I55" s="78">
        <f>F55</f>
        <v>35715</v>
      </c>
      <c r="J55" s="81" t="s">
        <v>1184</v>
      </c>
    </row>
    <row r="56" spans="1:10" ht="13" hidden="1" x14ac:dyDescent="0.3">
      <c r="A56" s="75"/>
      <c r="B56" s="45" t="s">
        <v>345</v>
      </c>
      <c r="C56" s="46" t="s">
        <v>346</v>
      </c>
      <c r="D56" s="3">
        <v>350000</v>
      </c>
      <c r="E56" s="11">
        <v>221915.22</v>
      </c>
      <c r="F56" s="3">
        <v>0</v>
      </c>
      <c r="G56" s="11">
        <v>0</v>
      </c>
      <c r="H56" s="3">
        <f t="shared" si="6"/>
        <v>0</v>
      </c>
      <c r="I56" s="77"/>
      <c r="J56" s="83"/>
    </row>
    <row r="57" spans="1:10" ht="13" hidden="1" x14ac:dyDescent="0.3">
      <c r="A57" s="75"/>
      <c r="B57" s="44" t="s">
        <v>347</v>
      </c>
      <c r="C57" s="46" t="s">
        <v>348</v>
      </c>
      <c r="D57" s="3">
        <v>570000</v>
      </c>
      <c r="E57" s="11">
        <v>501097.49</v>
      </c>
      <c r="F57" s="3">
        <v>0</v>
      </c>
      <c r="G57" s="11">
        <v>0</v>
      </c>
      <c r="H57" s="3">
        <f t="shared" si="6"/>
        <v>0</v>
      </c>
      <c r="I57" s="77"/>
      <c r="J57" s="83"/>
    </row>
    <row r="58" spans="1:10" ht="13" hidden="1" x14ac:dyDescent="0.3">
      <c r="A58" s="75"/>
      <c r="B58" s="44" t="s">
        <v>349</v>
      </c>
      <c r="C58" s="46" t="s">
        <v>350</v>
      </c>
      <c r="D58" s="3">
        <v>400000</v>
      </c>
      <c r="E58" s="11">
        <v>400000</v>
      </c>
      <c r="F58" s="3">
        <v>0</v>
      </c>
      <c r="G58" s="11">
        <v>0</v>
      </c>
      <c r="H58" s="3">
        <f t="shared" si="6"/>
        <v>0</v>
      </c>
      <c r="I58" s="77"/>
      <c r="J58" s="83"/>
    </row>
    <row r="59" spans="1:10" ht="13" hidden="1" x14ac:dyDescent="0.3">
      <c r="A59" s="75"/>
      <c r="B59" s="44" t="s">
        <v>351</v>
      </c>
      <c r="C59" s="46" t="s">
        <v>352</v>
      </c>
      <c r="D59" s="3">
        <v>286795</v>
      </c>
      <c r="E59" s="11">
        <v>1861019.23</v>
      </c>
      <c r="F59" s="3">
        <v>0</v>
      </c>
      <c r="G59" s="11">
        <v>0</v>
      </c>
      <c r="H59" s="3">
        <f t="shared" si="6"/>
        <v>0</v>
      </c>
      <c r="I59" s="77"/>
      <c r="J59" s="83"/>
    </row>
    <row r="60" spans="1:10" ht="13" hidden="1" x14ac:dyDescent="0.3">
      <c r="A60" s="75"/>
      <c r="B60" s="44" t="s">
        <v>353</v>
      </c>
      <c r="C60" s="46" t="s">
        <v>354</v>
      </c>
      <c r="D60" s="3">
        <v>1739562</v>
      </c>
      <c r="E60" s="11">
        <v>1577157.15</v>
      </c>
      <c r="F60" s="3">
        <v>0</v>
      </c>
      <c r="G60" s="11">
        <v>0</v>
      </c>
      <c r="H60" s="3">
        <f t="shared" si="6"/>
        <v>0</v>
      </c>
      <c r="I60" s="77"/>
      <c r="J60" s="83"/>
    </row>
    <row r="61" spans="1:10" ht="13" hidden="1" x14ac:dyDescent="0.3">
      <c r="A61" s="75"/>
      <c r="B61" s="44" t="s">
        <v>355</v>
      </c>
      <c r="C61" s="46" t="s">
        <v>356</v>
      </c>
      <c r="D61" s="3">
        <v>0</v>
      </c>
      <c r="E61" s="11">
        <v>0</v>
      </c>
      <c r="F61" s="3">
        <v>0</v>
      </c>
      <c r="G61" s="11">
        <v>0</v>
      </c>
      <c r="H61" s="3">
        <f t="shared" si="6"/>
        <v>0</v>
      </c>
      <c r="I61" s="77"/>
      <c r="J61" s="83"/>
    </row>
    <row r="62" spans="1:10" ht="13" hidden="1" x14ac:dyDescent="0.3">
      <c r="A62" s="75"/>
      <c r="B62" s="44" t="s">
        <v>357</v>
      </c>
      <c r="C62" s="46" t="s">
        <v>358</v>
      </c>
      <c r="D62" s="3">
        <v>4163000</v>
      </c>
      <c r="E62" s="11">
        <v>396217.26</v>
      </c>
      <c r="F62" s="3">
        <v>0</v>
      </c>
      <c r="G62" s="11">
        <v>0</v>
      </c>
      <c r="H62" s="3">
        <f t="shared" si="6"/>
        <v>0</v>
      </c>
      <c r="I62" s="77"/>
      <c r="J62" s="83"/>
    </row>
    <row r="63" spans="1:10" ht="50.5" hidden="1" x14ac:dyDescent="0.3">
      <c r="A63" s="75"/>
      <c r="B63" s="44" t="s">
        <v>359</v>
      </c>
      <c r="C63" s="46" t="s">
        <v>360</v>
      </c>
      <c r="D63" s="3">
        <v>4900000</v>
      </c>
      <c r="E63" s="11">
        <v>4890036.7</v>
      </c>
      <c r="F63" s="3">
        <v>0</v>
      </c>
      <c r="G63" s="11">
        <v>0</v>
      </c>
      <c r="H63" s="3">
        <f t="shared" si="6"/>
        <v>0</v>
      </c>
      <c r="I63" s="77"/>
      <c r="J63" s="83"/>
    </row>
    <row r="64" spans="1:10" ht="13" hidden="1" x14ac:dyDescent="0.3">
      <c r="A64" s="75"/>
      <c r="B64" s="44" t="s">
        <v>361</v>
      </c>
      <c r="C64" s="46" t="s">
        <v>362</v>
      </c>
      <c r="D64" s="3">
        <v>714635</v>
      </c>
      <c r="E64" s="11">
        <v>210615.3</v>
      </c>
      <c r="F64" s="3">
        <v>0</v>
      </c>
      <c r="G64" s="11">
        <v>0</v>
      </c>
      <c r="H64" s="3">
        <f t="shared" si="6"/>
        <v>0</v>
      </c>
      <c r="I64" s="77"/>
      <c r="J64" s="83"/>
    </row>
    <row r="65" spans="1:10" ht="13" hidden="1" x14ac:dyDescent="0.3">
      <c r="A65" s="75"/>
      <c r="B65" s="44" t="s">
        <v>363</v>
      </c>
      <c r="C65" s="46" t="s">
        <v>364</v>
      </c>
      <c r="D65" s="3">
        <v>222000</v>
      </c>
      <c r="E65" s="11">
        <v>125091.75</v>
      </c>
      <c r="F65" s="3">
        <v>0</v>
      </c>
      <c r="G65" s="11">
        <v>0</v>
      </c>
      <c r="H65" s="3">
        <f t="shared" si="6"/>
        <v>0</v>
      </c>
      <c r="I65" s="77"/>
      <c r="J65" s="83"/>
    </row>
    <row r="66" spans="1:10" ht="13" x14ac:dyDescent="0.3">
      <c r="A66" s="75"/>
      <c r="B66" s="44" t="s">
        <v>365</v>
      </c>
      <c r="C66" s="46" t="s">
        <v>366</v>
      </c>
      <c r="D66" s="3">
        <v>1000000</v>
      </c>
      <c r="E66" s="11">
        <v>507845.6</v>
      </c>
      <c r="F66" s="3">
        <v>557824</v>
      </c>
      <c r="G66" s="11">
        <v>15670</v>
      </c>
      <c r="H66" s="3">
        <f t="shared" si="6"/>
        <v>542154</v>
      </c>
      <c r="I66" s="78">
        <f t="shared" ref="I66:I67" si="9">F66</f>
        <v>557824</v>
      </c>
      <c r="J66" s="83" t="s">
        <v>1194</v>
      </c>
    </row>
    <row r="67" spans="1:10" ht="25.5" x14ac:dyDescent="0.3">
      <c r="A67" s="75"/>
      <c r="B67" s="44" t="s">
        <v>367</v>
      </c>
      <c r="C67" s="46" t="s">
        <v>368</v>
      </c>
      <c r="D67" s="3">
        <v>3700000</v>
      </c>
      <c r="E67" s="11">
        <v>348230.12</v>
      </c>
      <c r="F67" s="3">
        <v>3525614</v>
      </c>
      <c r="G67" s="11">
        <v>0</v>
      </c>
      <c r="H67" s="3">
        <f t="shared" si="6"/>
        <v>3525614</v>
      </c>
      <c r="I67" s="78">
        <f t="shared" si="9"/>
        <v>3525614</v>
      </c>
      <c r="J67" s="83" t="s">
        <v>1194</v>
      </c>
    </row>
    <row r="68" spans="1:10" ht="13" hidden="1" x14ac:dyDescent="0.3">
      <c r="A68" s="75"/>
      <c r="B68" s="44" t="s">
        <v>369</v>
      </c>
      <c r="C68" s="46" t="s">
        <v>370</v>
      </c>
      <c r="D68" s="3">
        <v>2749564</v>
      </c>
      <c r="E68" s="11">
        <v>2787414.15</v>
      </c>
      <c r="F68" s="3">
        <v>0</v>
      </c>
      <c r="G68" s="11">
        <v>0</v>
      </c>
      <c r="H68" s="3">
        <f t="shared" ref="H68:H99" si="10">SUM(F68-G68)</f>
        <v>0</v>
      </c>
      <c r="I68" s="77"/>
      <c r="J68" s="83"/>
    </row>
    <row r="69" spans="1:10" ht="13" hidden="1" x14ac:dyDescent="0.3">
      <c r="A69" s="75"/>
      <c r="B69" s="44" t="s">
        <v>371</v>
      </c>
      <c r="C69" s="46" t="s">
        <v>372</v>
      </c>
      <c r="D69" s="3">
        <v>2200583</v>
      </c>
      <c r="E69" s="11">
        <v>-82583.5</v>
      </c>
      <c r="F69" s="3">
        <v>0</v>
      </c>
      <c r="G69" s="11">
        <v>0</v>
      </c>
      <c r="H69" s="3">
        <f t="shared" si="10"/>
        <v>0</v>
      </c>
      <c r="I69" s="77"/>
      <c r="J69" s="83"/>
    </row>
    <row r="70" spans="1:10" ht="25.5" hidden="1" x14ac:dyDescent="0.3">
      <c r="A70" s="75"/>
      <c r="B70" s="44" t="s">
        <v>373</v>
      </c>
      <c r="C70" s="46" t="s">
        <v>374</v>
      </c>
      <c r="D70" s="3">
        <v>1550000</v>
      </c>
      <c r="E70" s="11">
        <v>1397323.97</v>
      </c>
      <c r="F70" s="3">
        <v>0</v>
      </c>
      <c r="G70" s="11">
        <v>0</v>
      </c>
      <c r="H70" s="3">
        <f t="shared" si="10"/>
        <v>0</v>
      </c>
      <c r="I70" s="77"/>
      <c r="J70" s="83"/>
    </row>
    <row r="71" spans="1:10" ht="13" hidden="1" x14ac:dyDescent="0.3">
      <c r="A71" s="75"/>
      <c r="B71" s="44" t="s">
        <v>375</v>
      </c>
      <c r="C71" s="46" t="s">
        <v>376</v>
      </c>
      <c r="D71" s="3">
        <v>350000</v>
      </c>
      <c r="E71" s="11">
        <v>321171.33</v>
      </c>
      <c r="F71" s="3">
        <v>0</v>
      </c>
      <c r="G71" s="11">
        <v>0</v>
      </c>
      <c r="H71" s="3">
        <f t="shared" si="10"/>
        <v>0</v>
      </c>
      <c r="I71" s="77"/>
      <c r="J71" s="83"/>
    </row>
    <row r="72" spans="1:10" ht="25.5" hidden="1" x14ac:dyDescent="0.3">
      <c r="A72" s="75"/>
      <c r="B72" s="44" t="s">
        <v>377</v>
      </c>
      <c r="C72" s="46" t="s">
        <v>378</v>
      </c>
      <c r="D72" s="3">
        <v>1521305</v>
      </c>
      <c r="E72" s="11">
        <v>1475571.92</v>
      </c>
      <c r="F72" s="3">
        <v>0</v>
      </c>
      <c r="G72" s="11">
        <v>0</v>
      </c>
      <c r="H72" s="3">
        <f t="shared" si="10"/>
        <v>0</v>
      </c>
      <c r="I72" s="77"/>
      <c r="J72" s="83"/>
    </row>
    <row r="73" spans="1:10" ht="25.5" hidden="1" x14ac:dyDescent="0.3">
      <c r="A73" s="75"/>
      <c r="B73" s="44" t="s">
        <v>379</v>
      </c>
      <c r="C73" s="46" t="s">
        <v>380</v>
      </c>
      <c r="D73" s="3">
        <v>2875000</v>
      </c>
      <c r="E73" s="11">
        <v>2901416</v>
      </c>
      <c r="F73" s="3">
        <v>0</v>
      </c>
      <c r="G73" s="11">
        <v>0</v>
      </c>
      <c r="H73" s="3">
        <f t="shared" si="10"/>
        <v>0</v>
      </c>
      <c r="I73" s="77"/>
      <c r="J73" s="83"/>
    </row>
    <row r="74" spans="1:10" ht="25.5" hidden="1" x14ac:dyDescent="0.3">
      <c r="A74" s="75"/>
      <c r="B74" s="44" t="s">
        <v>381</v>
      </c>
      <c r="C74" s="46" t="s">
        <v>382</v>
      </c>
      <c r="D74" s="3">
        <v>200000</v>
      </c>
      <c r="E74" s="11">
        <v>138590.84</v>
      </c>
      <c r="F74" s="3">
        <v>0</v>
      </c>
      <c r="G74" s="11">
        <v>0</v>
      </c>
      <c r="H74" s="3">
        <f t="shared" si="10"/>
        <v>0</v>
      </c>
      <c r="I74" s="77"/>
      <c r="J74" s="83"/>
    </row>
    <row r="75" spans="1:10" ht="38" hidden="1" x14ac:dyDescent="0.3">
      <c r="A75" s="75"/>
      <c r="B75" s="44" t="s">
        <v>383</v>
      </c>
      <c r="C75" s="46" t="s">
        <v>384</v>
      </c>
      <c r="D75" s="3">
        <v>1436500</v>
      </c>
      <c r="E75" s="11">
        <v>1490826.15</v>
      </c>
      <c r="F75" s="3">
        <v>0</v>
      </c>
      <c r="G75" s="11">
        <v>0</v>
      </c>
      <c r="H75" s="3">
        <f t="shared" si="10"/>
        <v>0</v>
      </c>
      <c r="I75" s="77"/>
      <c r="J75" s="83"/>
    </row>
    <row r="76" spans="1:10" ht="13" hidden="1" x14ac:dyDescent="0.3">
      <c r="A76" s="75"/>
      <c r="B76" s="44" t="s">
        <v>385</v>
      </c>
      <c r="C76" s="46" t="s">
        <v>386</v>
      </c>
      <c r="D76" s="3">
        <v>78792</v>
      </c>
      <c r="E76" s="11">
        <v>2886770</v>
      </c>
      <c r="F76" s="3">
        <v>0</v>
      </c>
      <c r="G76" s="11">
        <v>0</v>
      </c>
      <c r="H76" s="3">
        <f t="shared" si="10"/>
        <v>0</v>
      </c>
      <c r="I76" s="77"/>
      <c r="J76" s="83"/>
    </row>
    <row r="77" spans="1:10" ht="25.5" hidden="1" x14ac:dyDescent="0.3">
      <c r="A77" s="75"/>
      <c r="B77" s="44" t="s">
        <v>387</v>
      </c>
      <c r="C77" s="46" t="s">
        <v>388</v>
      </c>
      <c r="D77" s="3">
        <v>1807906</v>
      </c>
      <c r="E77" s="11">
        <v>1644528.25</v>
      </c>
      <c r="F77" s="3">
        <v>0</v>
      </c>
      <c r="G77" s="11">
        <v>0</v>
      </c>
      <c r="H77" s="3">
        <f t="shared" si="10"/>
        <v>0</v>
      </c>
      <c r="I77" s="77"/>
      <c r="J77" s="83"/>
    </row>
    <row r="78" spans="1:10" ht="25.5" hidden="1" x14ac:dyDescent="0.3">
      <c r="A78" s="75"/>
      <c r="B78" s="44" t="s">
        <v>389</v>
      </c>
      <c r="C78" s="46" t="s">
        <v>390</v>
      </c>
      <c r="D78" s="3">
        <v>2500000</v>
      </c>
      <c r="E78" s="11">
        <v>2699520.73</v>
      </c>
      <c r="F78" s="3">
        <v>0</v>
      </c>
      <c r="G78" s="11">
        <v>0</v>
      </c>
      <c r="H78" s="3">
        <f t="shared" si="10"/>
        <v>0</v>
      </c>
      <c r="I78" s="77"/>
      <c r="J78" s="83"/>
    </row>
    <row r="79" spans="1:10" ht="13" hidden="1" x14ac:dyDescent="0.3">
      <c r="A79" s="75"/>
      <c r="B79" s="44" t="s">
        <v>391</v>
      </c>
      <c r="C79" s="46" t="s">
        <v>392</v>
      </c>
      <c r="D79" s="3">
        <v>3000000</v>
      </c>
      <c r="E79" s="11">
        <v>2989976.9</v>
      </c>
      <c r="F79" s="3">
        <v>0</v>
      </c>
      <c r="G79" s="11">
        <v>0</v>
      </c>
      <c r="H79" s="3">
        <f t="shared" si="10"/>
        <v>0</v>
      </c>
      <c r="I79" s="77"/>
      <c r="J79" s="83"/>
    </row>
    <row r="80" spans="1:10" ht="13" hidden="1" x14ac:dyDescent="0.3">
      <c r="A80" s="75"/>
      <c r="B80" s="44" t="s">
        <v>393</v>
      </c>
      <c r="C80" s="46" t="s">
        <v>394</v>
      </c>
      <c r="D80" s="3">
        <v>1707724</v>
      </c>
      <c r="E80" s="11">
        <v>1814497.88</v>
      </c>
      <c r="F80" s="3">
        <v>0</v>
      </c>
      <c r="G80" s="11">
        <v>0</v>
      </c>
      <c r="H80" s="3">
        <f t="shared" si="10"/>
        <v>0</v>
      </c>
      <c r="I80" s="77"/>
      <c r="J80" s="83"/>
    </row>
    <row r="81" spans="1:10" ht="13" hidden="1" x14ac:dyDescent="0.3">
      <c r="A81" s="75"/>
      <c r="B81" s="44" t="s">
        <v>395</v>
      </c>
      <c r="C81" s="46" t="s">
        <v>396</v>
      </c>
      <c r="D81" s="3">
        <v>500000</v>
      </c>
      <c r="E81" s="11">
        <v>477665.21</v>
      </c>
      <c r="F81" s="3">
        <v>0</v>
      </c>
      <c r="G81" s="11">
        <v>0</v>
      </c>
      <c r="H81" s="3">
        <f t="shared" si="10"/>
        <v>0</v>
      </c>
      <c r="I81" s="77"/>
      <c r="J81" s="83"/>
    </row>
    <row r="82" spans="1:10" ht="13" hidden="1" x14ac:dyDescent="0.3">
      <c r="A82" s="75"/>
      <c r="B82" s="44" t="s">
        <v>397</v>
      </c>
      <c r="C82" s="46" t="s">
        <v>398</v>
      </c>
      <c r="D82" s="3">
        <v>1548305</v>
      </c>
      <c r="E82" s="11">
        <v>1548305.04</v>
      </c>
      <c r="F82" s="3">
        <v>0</v>
      </c>
      <c r="G82" s="11">
        <v>0</v>
      </c>
      <c r="H82" s="3">
        <f t="shared" si="10"/>
        <v>0</v>
      </c>
      <c r="I82" s="77"/>
      <c r="J82" s="83"/>
    </row>
    <row r="83" spans="1:10" ht="13" hidden="1" x14ac:dyDescent="0.3">
      <c r="A83" s="75"/>
      <c r="B83" s="44" t="s">
        <v>399</v>
      </c>
      <c r="C83" s="46" t="s">
        <v>400</v>
      </c>
      <c r="D83" s="3">
        <v>185000</v>
      </c>
      <c r="E83" s="11">
        <v>233276.91</v>
      </c>
      <c r="F83" s="3">
        <v>0</v>
      </c>
      <c r="G83" s="11">
        <v>0</v>
      </c>
      <c r="H83" s="3">
        <f t="shared" si="10"/>
        <v>0</v>
      </c>
      <c r="I83" s="77"/>
      <c r="J83" s="83"/>
    </row>
    <row r="84" spans="1:10" ht="13" hidden="1" x14ac:dyDescent="0.3">
      <c r="A84" s="75"/>
      <c r="B84" s="44" t="s">
        <v>401</v>
      </c>
      <c r="C84" s="46" t="s">
        <v>402</v>
      </c>
      <c r="D84" s="3">
        <v>35798</v>
      </c>
      <c r="E84" s="11">
        <v>1847.9</v>
      </c>
      <c r="F84" s="3">
        <v>0</v>
      </c>
      <c r="G84" s="11">
        <v>0</v>
      </c>
      <c r="H84" s="3">
        <f t="shared" si="10"/>
        <v>0</v>
      </c>
      <c r="I84" s="77"/>
      <c r="J84" s="83"/>
    </row>
    <row r="85" spans="1:10" ht="13" hidden="1" x14ac:dyDescent="0.3">
      <c r="A85" s="75"/>
      <c r="B85" s="44" t="s">
        <v>403</v>
      </c>
      <c r="C85" s="46" t="s">
        <v>404</v>
      </c>
      <c r="D85" s="3">
        <v>2058821</v>
      </c>
      <c r="E85" s="11">
        <v>1708196.94</v>
      </c>
      <c r="F85" s="3">
        <v>0</v>
      </c>
      <c r="G85" s="11">
        <v>0</v>
      </c>
      <c r="H85" s="3">
        <f t="shared" si="10"/>
        <v>0</v>
      </c>
      <c r="I85" s="77"/>
      <c r="J85" s="83"/>
    </row>
    <row r="86" spans="1:10" ht="13" hidden="1" x14ac:dyDescent="0.3">
      <c r="A86" s="75"/>
      <c r="B86" s="44" t="s">
        <v>405</v>
      </c>
      <c r="C86" s="46" t="s">
        <v>406</v>
      </c>
      <c r="D86" s="3">
        <v>1941179</v>
      </c>
      <c r="E86" s="11">
        <v>1539262.22</v>
      </c>
      <c r="F86" s="3">
        <v>0</v>
      </c>
      <c r="G86" s="11">
        <v>0</v>
      </c>
      <c r="H86" s="3">
        <f t="shared" si="10"/>
        <v>0</v>
      </c>
      <c r="I86" s="77"/>
      <c r="J86" s="83"/>
    </row>
    <row r="87" spans="1:10" ht="13" hidden="1" x14ac:dyDescent="0.3">
      <c r="A87" s="75"/>
      <c r="B87" s="44" t="s">
        <v>407</v>
      </c>
      <c r="C87" s="46" t="s">
        <v>408</v>
      </c>
      <c r="D87" s="3">
        <v>2000000</v>
      </c>
      <c r="E87" s="11">
        <v>1999998.95</v>
      </c>
      <c r="F87" s="3">
        <v>0</v>
      </c>
      <c r="G87" s="11">
        <v>0</v>
      </c>
      <c r="H87" s="3">
        <f t="shared" si="10"/>
        <v>0</v>
      </c>
      <c r="I87" s="77"/>
      <c r="J87" s="83"/>
    </row>
    <row r="88" spans="1:10" ht="25.5" hidden="1" x14ac:dyDescent="0.3">
      <c r="A88" s="75"/>
      <c r="B88" s="44" t="s">
        <v>409</v>
      </c>
      <c r="C88" s="46" t="s">
        <v>410</v>
      </c>
      <c r="D88" s="3">
        <v>63500</v>
      </c>
      <c r="E88" s="11">
        <v>85251.44</v>
      </c>
      <c r="F88" s="3">
        <v>0</v>
      </c>
      <c r="G88" s="11">
        <v>0</v>
      </c>
      <c r="H88" s="3">
        <f t="shared" si="10"/>
        <v>0</v>
      </c>
      <c r="I88" s="77"/>
      <c r="J88" s="83"/>
    </row>
    <row r="89" spans="1:10" ht="13" hidden="1" x14ac:dyDescent="0.3">
      <c r="A89" s="75"/>
      <c r="B89" s="45" t="s">
        <v>411</v>
      </c>
      <c r="C89" s="46" t="s">
        <v>412</v>
      </c>
      <c r="D89" s="3">
        <v>0</v>
      </c>
      <c r="E89" s="11">
        <v>0</v>
      </c>
      <c r="F89" s="3">
        <v>0</v>
      </c>
      <c r="G89" s="11">
        <v>0</v>
      </c>
      <c r="H89" s="3">
        <f t="shared" si="10"/>
        <v>0</v>
      </c>
      <c r="I89" s="77"/>
      <c r="J89" s="83"/>
    </row>
    <row r="90" spans="1:10" ht="13" hidden="1" x14ac:dyDescent="0.3">
      <c r="A90" s="75"/>
      <c r="B90" s="44" t="s">
        <v>413</v>
      </c>
      <c r="C90" s="46" t="s">
        <v>414</v>
      </c>
      <c r="D90" s="3">
        <v>0</v>
      </c>
      <c r="E90" s="11">
        <v>0</v>
      </c>
      <c r="F90" s="3">
        <v>0</v>
      </c>
      <c r="G90" s="11">
        <v>0</v>
      </c>
      <c r="H90" s="3">
        <f t="shared" si="10"/>
        <v>0</v>
      </c>
      <c r="I90" s="77"/>
      <c r="J90" s="83"/>
    </row>
    <row r="91" spans="1:10" ht="50.5" x14ac:dyDescent="0.3">
      <c r="A91" s="75"/>
      <c r="B91" s="45" t="s">
        <v>415</v>
      </c>
      <c r="C91" s="46" t="s">
        <v>1188</v>
      </c>
      <c r="D91" s="3">
        <v>700000</v>
      </c>
      <c r="E91" s="11">
        <v>0</v>
      </c>
      <c r="F91" s="3">
        <v>700000</v>
      </c>
      <c r="G91" s="11">
        <v>0</v>
      </c>
      <c r="H91" s="3">
        <f t="shared" si="10"/>
        <v>700000</v>
      </c>
      <c r="I91" s="77"/>
      <c r="J91" s="83" t="s">
        <v>1276</v>
      </c>
    </row>
    <row r="92" spans="1:10" ht="13" x14ac:dyDescent="0.3">
      <c r="A92" s="75"/>
      <c r="B92" s="44" t="s">
        <v>416</v>
      </c>
      <c r="C92" s="46" t="s">
        <v>417</v>
      </c>
      <c r="D92" s="3">
        <v>9957000</v>
      </c>
      <c r="E92" s="11">
        <v>12236596.32</v>
      </c>
      <c r="F92" s="3">
        <v>-2279597</v>
      </c>
      <c r="G92" s="11">
        <v>0</v>
      </c>
      <c r="H92" s="3">
        <f t="shared" si="10"/>
        <v>-2279597</v>
      </c>
      <c r="I92" s="78">
        <f>F92</f>
        <v>-2279597</v>
      </c>
      <c r="J92" s="85" t="s">
        <v>1185</v>
      </c>
    </row>
    <row r="93" spans="1:10" ht="13" hidden="1" x14ac:dyDescent="0.3">
      <c r="A93" s="75"/>
      <c r="B93" s="44" t="s">
        <v>418</v>
      </c>
      <c r="C93" s="46" t="s">
        <v>419</v>
      </c>
      <c r="D93" s="3">
        <v>1743000</v>
      </c>
      <c r="E93" s="11">
        <v>1936576.75</v>
      </c>
      <c r="F93" s="3">
        <v>0</v>
      </c>
      <c r="G93" s="11">
        <v>0</v>
      </c>
      <c r="H93" s="3">
        <f t="shared" si="10"/>
        <v>0</v>
      </c>
      <c r="I93" s="77"/>
      <c r="J93" s="83"/>
    </row>
    <row r="94" spans="1:10" ht="13" hidden="1" x14ac:dyDescent="0.3">
      <c r="A94" s="75"/>
      <c r="B94" s="44" t="s">
        <v>420</v>
      </c>
      <c r="C94" s="46" t="s">
        <v>421</v>
      </c>
      <c r="D94" s="3">
        <v>805334</v>
      </c>
      <c r="E94" s="11">
        <v>786725.99</v>
      </c>
      <c r="F94" s="3">
        <v>0</v>
      </c>
      <c r="G94" s="11">
        <v>0</v>
      </c>
      <c r="H94" s="3">
        <f t="shared" si="10"/>
        <v>0</v>
      </c>
      <c r="I94" s="77"/>
      <c r="J94" s="83"/>
    </row>
    <row r="95" spans="1:10" ht="25.5" x14ac:dyDescent="0.3">
      <c r="A95" s="75"/>
      <c r="B95" s="45" t="s">
        <v>422</v>
      </c>
      <c r="C95" s="46" t="s">
        <v>423</v>
      </c>
      <c r="D95" s="3">
        <v>2500000</v>
      </c>
      <c r="E95" s="11">
        <v>1935886.92</v>
      </c>
      <c r="F95" s="3">
        <v>67499</v>
      </c>
      <c r="G95" s="11">
        <v>3386.12</v>
      </c>
      <c r="H95" s="3">
        <f t="shared" si="10"/>
        <v>64112.88</v>
      </c>
      <c r="I95" s="78">
        <v>20000</v>
      </c>
      <c r="J95" s="83" t="s">
        <v>1186</v>
      </c>
    </row>
    <row r="96" spans="1:10" ht="13" hidden="1" x14ac:dyDescent="0.3">
      <c r="A96" s="75"/>
      <c r="B96" s="45" t="s">
        <v>424</v>
      </c>
      <c r="C96" s="46" t="s">
        <v>425</v>
      </c>
      <c r="D96" s="3">
        <v>2100000</v>
      </c>
      <c r="E96" s="11">
        <v>1798742.6</v>
      </c>
      <c r="F96" s="3">
        <v>0</v>
      </c>
      <c r="G96" s="11">
        <v>0</v>
      </c>
      <c r="H96" s="3">
        <f t="shared" si="10"/>
        <v>0</v>
      </c>
      <c r="I96" s="77"/>
      <c r="J96" s="83"/>
    </row>
    <row r="97" spans="1:10" ht="13" hidden="1" x14ac:dyDescent="0.3">
      <c r="A97" s="75"/>
      <c r="B97" s="45" t="s">
        <v>426</v>
      </c>
      <c r="C97" s="46" t="s">
        <v>427</v>
      </c>
      <c r="D97" s="3">
        <v>5000000</v>
      </c>
      <c r="E97" s="11">
        <v>4567655.8099999996</v>
      </c>
      <c r="F97" s="3">
        <v>0</v>
      </c>
      <c r="G97" s="11">
        <v>0</v>
      </c>
      <c r="H97" s="3">
        <f t="shared" si="10"/>
        <v>0</v>
      </c>
      <c r="I97" s="77"/>
      <c r="J97" s="83"/>
    </row>
    <row r="98" spans="1:10" ht="13" hidden="1" x14ac:dyDescent="0.3">
      <c r="A98" s="75"/>
      <c r="B98" s="45" t="s">
        <v>428</v>
      </c>
      <c r="C98" s="46" t="s">
        <v>429</v>
      </c>
      <c r="D98" s="3">
        <v>409000</v>
      </c>
      <c r="E98" s="11">
        <v>437340.08</v>
      </c>
      <c r="F98" s="3">
        <v>0</v>
      </c>
      <c r="G98" s="11">
        <v>0</v>
      </c>
      <c r="H98" s="3">
        <f t="shared" si="10"/>
        <v>0</v>
      </c>
      <c r="I98" s="77"/>
      <c r="J98" s="83"/>
    </row>
    <row r="99" spans="1:10" ht="13" hidden="1" x14ac:dyDescent="0.3">
      <c r="A99" s="75"/>
      <c r="B99" s="45" t="s">
        <v>430</v>
      </c>
      <c r="C99" s="46" t="s">
        <v>431</v>
      </c>
      <c r="D99" s="3">
        <v>350000</v>
      </c>
      <c r="E99" s="11">
        <v>0</v>
      </c>
      <c r="F99" s="3">
        <v>0</v>
      </c>
      <c r="G99" s="11">
        <v>0</v>
      </c>
      <c r="H99" s="3">
        <f t="shared" si="10"/>
        <v>0</v>
      </c>
      <c r="I99" s="77"/>
      <c r="J99" s="83"/>
    </row>
    <row r="100" spans="1:10" ht="25.5" hidden="1" x14ac:dyDescent="0.3">
      <c r="A100" s="75"/>
      <c r="B100" s="45" t="s">
        <v>432</v>
      </c>
      <c r="C100" s="46" t="s">
        <v>433</v>
      </c>
      <c r="D100" s="3">
        <v>2843200</v>
      </c>
      <c r="E100" s="11">
        <v>3061270.11</v>
      </c>
      <c r="F100" s="3">
        <v>0</v>
      </c>
      <c r="G100" s="11">
        <v>0</v>
      </c>
      <c r="H100" s="3">
        <f t="shared" ref="H100:H121" si="11">SUM(F100-G100)</f>
        <v>0</v>
      </c>
      <c r="I100" s="77"/>
      <c r="J100" s="83"/>
    </row>
    <row r="101" spans="1:10" ht="13" x14ac:dyDescent="0.3">
      <c r="A101" s="75"/>
      <c r="B101" s="45" t="s">
        <v>434</v>
      </c>
      <c r="C101" s="46" t="s">
        <v>435</v>
      </c>
      <c r="D101" s="3">
        <v>6165407</v>
      </c>
      <c r="E101" s="11">
        <v>6062831.5599999996</v>
      </c>
      <c r="F101" s="3">
        <v>2576</v>
      </c>
      <c r="G101" s="11">
        <v>0</v>
      </c>
      <c r="H101" s="3">
        <f t="shared" si="11"/>
        <v>2576</v>
      </c>
      <c r="I101" s="77">
        <v>0</v>
      </c>
      <c r="J101" s="83" t="s">
        <v>1186</v>
      </c>
    </row>
    <row r="102" spans="1:10" ht="13" hidden="1" x14ac:dyDescent="0.3">
      <c r="A102" s="75"/>
      <c r="B102" s="44" t="s">
        <v>436</v>
      </c>
      <c r="C102" s="46" t="s">
        <v>437</v>
      </c>
      <c r="D102" s="3">
        <v>339789</v>
      </c>
      <c r="E102" s="11">
        <v>339789</v>
      </c>
      <c r="F102" s="3">
        <v>0</v>
      </c>
      <c r="G102" s="11">
        <v>0</v>
      </c>
      <c r="H102" s="3">
        <f t="shared" si="11"/>
        <v>0</v>
      </c>
      <c r="I102" s="77"/>
      <c r="J102" s="83"/>
    </row>
    <row r="103" spans="1:10" ht="25.5" hidden="1" x14ac:dyDescent="0.3">
      <c r="A103" s="75"/>
      <c r="B103" s="44" t="s">
        <v>438</v>
      </c>
      <c r="C103" s="46" t="s">
        <v>439</v>
      </c>
      <c r="D103" s="3">
        <v>421889</v>
      </c>
      <c r="E103" s="11">
        <v>421889.01</v>
      </c>
      <c r="F103" s="3">
        <v>0</v>
      </c>
      <c r="G103" s="11">
        <v>0</v>
      </c>
      <c r="H103" s="3">
        <f t="shared" si="11"/>
        <v>0</v>
      </c>
      <c r="I103" s="77"/>
      <c r="J103" s="83"/>
    </row>
    <row r="104" spans="1:10" ht="13" hidden="1" x14ac:dyDescent="0.3">
      <c r="A104" s="75"/>
      <c r="B104" s="44" t="s">
        <v>440</v>
      </c>
      <c r="C104" s="46" t="s">
        <v>441</v>
      </c>
      <c r="D104" s="3">
        <v>281982</v>
      </c>
      <c r="E104" s="11">
        <v>281982.2</v>
      </c>
      <c r="F104" s="3">
        <v>0</v>
      </c>
      <c r="G104" s="11">
        <v>0</v>
      </c>
      <c r="H104" s="3">
        <f t="shared" si="11"/>
        <v>0</v>
      </c>
      <c r="I104" s="77"/>
      <c r="J104" s="83"/>
    </row>
    <row r="105" spans="1:10" ht="13" hidden="1" x14ac:dyDescent="0.3">
      <c r="A105" s="75"/>
      <c r="B105" s="44" t="s">
        <v>442</v>
      </c>
      <c r="C105" s="46" t="s">
        <v>443</v>
      </c>
      <c r="D105" s="3">
        <v>200000</v>
      </c>
      <c r="E105" s="11">
        <v>60101.25</v>
      </c>
      <c r="F105" s="3">
        <v>0</v>
      </c>
      <c r="G105" s="11">
        <v>0</v>
      </c>
      <c r="H105" s="3">
        <f t="shared" si="11"/>
        <v>0</v>
      </c>
      <c r="I105" s="77"/>
      <c r="J105" s="83"/>
    </row>
    <row r="106" spans="1:10" ht="13" hidden="1" x14ac:dyDescent="0.3">
      <c r="A106" s="75"/>
      <c r="B106" s="44" t="s">
        <v>444</v>
      </c>
      <c r="C106" s="46" t="s">
        <v>445</v>
      </c>
      <c r="D106" s="3">
        <v>973000</v>
      </c>
      <c r="E106" s="11">
        <v>640706.85</v>
      </c>
      <c r="F106" s="3">
        <v>0</v>
      </c>
      <c r="G106" s="11">
        <v>0</v>
      </c>
      <c r="H106" s="3">
        <f t="shared" si="11"/>
        <v>0</v>
      </c>
      <c r="I106" s="77"/>
      <c r="J106" s="83"/>
    </row>
    <row r="107" spans="1:10" ht="13" hidden="1" x14ac:dyDescent="0.3">
      <c r="A107" s="75"/>
      <c r="B107" s="44" t="s">
        <v>446</v>
      </c>
      <c r="C107" s="46" t="s">
        <v>447</v>
      </c>
      <c r="D107" s="3">
        <v>300000</v>
      </c>
      <c r="E107" s="11">
        <v>276900</v>
      </c>
      <c r="F107" s="3">
        <v>0</v>
      </c>
      <c r="G107" s="11">
        <v>0</v>
      </c>
      <c r="H107" s="3">
        <f t="shared" si="11"/>
        <v>0</v>
      </c>
      <c r="I107" s="77"/>
      <c r="J107" s="83"/>
    </row>
    <row r="108" spans="1:10" ht="25.5" hidden="1" x14ac:dyDescent="0.3">
      <c r="A108" s="75"/>
      <c r="B108" s="44" t="s">
        <v>448</v>
      </c>
      <c r="C108" s="46" t="s">
        <v>449</v>
      </c>
      <c r="D108" s="3">
        <v>500000</v>
      </c>
      <c r="E108" s="11">
        <v>260331.84</v>
      </c>
      <c r="F108" s="3">
        <v>0</v>
      </c>
      <c r="G108" s="11">
        <v>0</v>
      </c>
      <c r="H108" s="3">
        <f t="shared" si="11"/>
        <v>0</v>
      </c>
      <c r="I108" s="77"/>
      <c r="J108" s="83"/>
    </row>
    <row r="109" spans="1:10" ht="13" hidden="1" x14ac:dyDescent="0.3">
      <c r="A109" s="75"/>
      <c r="B109" s="44" t="s">
        <v>450</v>
      </c>
      <c r="C109" s="46" t="s">
        <v>451</v>
      </c>
      <c r="D109" s="3">
        <v>422345</v>
      </c>
      <c r="E109" s="11">
        <v>386461.5</v>
      </c>
      <c r="F109" s="3">
        <v>0</v>
      </c>
      <c r="G109" s="11">
        <v>0</v>
      </c>
      <c r="H109" s="3">
        <f t="shared" si="11"/>
        <v>0</v>
      </c>
      <c r="I109" s="77"/>
      <c r="J109" s="83"/>
    </row>
    <row r="110" spans="1:10" ht="25.5" x14ac:dyDescent="0.3">
      <c r="A110" s="75"/>
      <c r="B110" s="45" t="s">
        <v>452</v>
      </c>
      <c r="C110" s="46" t="s">
        <v>453</v>
      </c>
      <c r="D110" s="3">
        <v>2500000</v>
      </c>
      <c r="E110" s="11">
        <v>1515785.8</v>
      </c>
      <c r="F110" s="3">
        <v>104214</v>
      </c>
      <c r="G110" s="11">
        <v>0</v>
      </c>
      <c r="H110" s="3">
        <f t="shared" si="11"/>
        <v>104214</v>
      </c>
      <c r="I110" s="78">
        <v>100000</v>
      </c>
      <c r="J110" s="83" t="s">
        <v>1186</v>
      </c>
    </row>
    <row r="111" spans="1:10" ht="13" hidden="1" x14ac:dyDescent="0.3">
      <c r="A111" s="75"/>
      <c r="B111" s="45" t="s">
        <v>454</v>
      </c>
      <c r="C111" s="46" t="s">
        <v>455</v>
      </c>
      <c r="D111" s="3">
        <v>2200000</v>
      </c>
      <c r="E111" s="11">
        <v>1756895.52</v>
      </c>
      <c r="F111" s="3">
        <v>0</v>
      </c>
      <c r="G111" s="11">
        <v>0</v>
      </c>
      <c r="H111" s="3">
        <f t="shared" si="11"/>
        <v>0</v>
      </c>
      <c r="I111" s="77"/>
      <c r="J111" s="83"/>
    </row>
    <row r="112" spans="1:10" ht="25.5" x14ac:dyDescent="0.3">
      <c r="A112" s="75"/>
      <c r="B112" s="45" t="s">
        <v>456</v>
      </c>
      <c r="C112" s="46" t="s">
        <v>457</v>
      </c>
      <c r="D112" s="3">
        <v>3700000</v>
      </c>
      <c r="E112" s="11">
        <v>2545625.85</v>
      </c>
      <c r="F112" s="3">
        <v>-1275226</v>
      </c>
      <c r="G112" s="11">
        <v>-1529600</v>
      </c>
      <c r="H112" s="3">
        <f t="shared" si="11"/>
        <v>254374</v>
      </c>
      <c r="I112" s="78">
        <f>G112</f>
        <v>-1529600</v>
      </c>
      <c r="J112" s="83" t="s">
        <v>1186</v>
      </c>
    </row>
    <row r="113" spans="1:10" ht="25.5" x14ac:dyDescent="0.3">
      <c r="A113" s="75"/>
      <c r="B113" s="45" t="s">
        <v>458</v>
      </c>
      <c r="C113" s="46" t="s">
        <v>459</v>
      </c>
      <c r="D113" s="3">
        <v>3960000</v>
      </c>
      <c r="E113" s="11">
        <v>1198157.27</v>
      </c>
      <c r="F113" s="3">
        <v>2776423</v>
      </c>
      <c r="G113" s="11">
        <v>14580</v>
      </c>
      <c r="H113" s="3">
        <f t="shared" si="11"/>
        <v>2761843</v>
      </c>
      <c r="I113" s="78">
        <f t="shared" ref="I113" si="12">F113</f>
        <v>2776423</v>
      </c>
      <c r="J113" s="83" t="s">
        <v>1198</v>
      </c>
    </row>
    <row r="114" spans="1:10" ht="13" hidden="1" x14ac:dyDescent="0.3">
      <c r="A114" s="75"/>
      <c r="B114" s="45" t="s">
        <v>460</v>
      </c>
      <c r="C114" s="46" t="s">
        <v>461</v>
      </c>
      <c r="D114" s="3">
        <v>300000</v>
      </c>
      <c r="E114" s="11">
        <v>299999.82</v>
      </c>
      <c r="F114" s="3">
        <v>0</v>
      </c>
      <c r="G114" s="11">
        <v>0</v>
      </c>
      <c r="H114" s="3">
        <f t="shared" si="11"/>
        <v>0</v>
      </c>
      <c r="I114" s="77"/>
      <c r="J114" s="83"/>
    </row>
    <row r="115" spans="1:10" ht="13" x14ac:dyDescent="0.3">
      <c r="A115" s="75"/>
      <c r="B115" s="45" t="s">
        <v>462</v>
      </c>
      <c r="C115" s="46" t="s">
        <v>358</v>
      </c>
      <c r="D115" s="3">
        <v>4003250</v>
      </c>
      <c r="E115" s="11">
        <v>189047.15</v>
      </c>
      <c r="F115" s="3">
        <v>3828103</v>
      </c>
      <c r="G115" s="11">
        <v>13900</v>
      </c>
      <c r="H115" s="3">
        <f t="shared" si="11"/>
        <v>3814203</v>
      </c>
      <c r="I115" s="78">
        <f t="shared" ref="I115:I121" si="13">F115</f>
        <v>3828103</v>
      </c>
      <c r="J115" s="83" t="s">
        <v>1195</v>
      </c>
    </row>
    <row r="116" spans="1:10" ht="13" x14ac:dyDescent="0.3">
      <c r="A116" s="75"/>
      <c r="B116" s="45" t="s">
        <v>463</v>
      </c>
      <c r="C116" s="46" t="s">
        <v>372</v>
      </c>
      <c r="D116" s="3">
        <v>2700000</v>
      </c>
      <c r="E116" s="11">
        <v>2358172.9</v>
      </c>
      <c r="F116" s="3">
        <v>551513</v>
      </c>
      <c r="G116" s="11">
        <v>209685.5</v>
      </c>
      <c r="H116" s="3">
        <f t="shared" si="11"/>
        <v>341827.5</v>
      </c>
      <c r="I116" s="78">
        <f t="shared" si="13"/>
        <v>551513</v>
      </c>
      <c r="J116" s="83" t="s">
        <v>1186</v>
      </c>
    </row>
    <row r="117" spans="1:10" ht="25.5" x14ac:dyDescent="0.3">
      <c r="A117" s="75"/>
      <c r="B117" s="45" t="s">
        <v>464</v>
      </c>
      <c r="C117" s="46" t="s">
        <v>465</v>
      </c>
      <c r="D117" s="3">
        <v>2600000</v>
      </c>
      <c r="E117" s="11">
        <v>2385558.21</v>
      </c>
      <c r="F117" s="3">
        <v>360942</v>
      </c>
      <c r="G117" s="11">
        <v>146500.4</v>
      </c>
      <c r="H117" s="3">
        <f t="shared" si="11"/>
        <v>214441.60000000001</v>
      </c>
      <c r="I117" s="78">
        <f t="shared" si="13"/>
        <v>360942</v>
      </c>
      <c r="J117" s="83" t="s">
        <v>1197</v>
      </c>
    </row>
    <row r="118" spans="1:10" ht="13" x14ac:dyDescent="0.3">
      <c r="A118" s="75"/>
      <c r="B118" s="45" t="s">
        <v>466</v>
      </c>
      <c r="C118" s="46" t="s">
        <v>467</v>
      </c>
      <c r="D118" s="3">
        <v>5065000</v>
      </c>
      <c r="E118" s="11">
        <v>0</v>
      </c>
      <c r="F118" s="3">
        <v>5065000</v>
      </c>
      <c r="G118" s="11">
        <v>0</v>
      </c>
      <c r="H118" s="3">
        <f t="shared" si="11"/>
        <v>5065000</v>
      </c>
      <c r="I118" s="78">
        <f t="shared" si="13"/>
        <v>5065000</v>
      </c>
      <c r="J118" s="83"/>
    </row>
    <row r="119" spans="1:10" ht="13" x14ac:dyDescent="0.3">
      <c r="A119" s="75"/>
      <c r="B119" s="45" t="s">
        <v>468</v>
      </c>
      <c r="C119" s="46" t="s">
        <v>469</v>
      </c>
      <c r="D119" s="3">
        <v>700000</v>
      </c>
      <c r="E119" s="11">
        <v>0</v>
      </c>
      <c r="F119" s="3">
        <v>700000</v>
      </c>
      <c r="G119" s="11">
        <v>0</v>
      </c>
      <c r="H119" s="3">
        <f t="shared" si="11"/>
        <v>700000</v>
      </c>
      <c r="I119" s="78">
        <f t="shared" si="13"/>
        <v>700000</v>
      </c>
      <c r="J119" s="83" t="s">
        <v>1196</v>
      </c>
    </row>
    <row r="120" spans="1:10" ht="14.65" customHeight="1" x14ac:dyDescent="0.3">
      <c r="A120" s="75"/>
      <c r="B120" s="45" t="s">
        <v>470</v>
      </c>
      <c r="C120" s="46" t="s">
        <v>471</v>
      </c>
      <c r="D120" s="3">
        <v>5378510</v>
      </c>
      <c r="E120" s="11">
        <v>3031093.26</v>
      </c>
      <c r="F120" s="3">
        <v>2581826</v>
      </c>
      <c r="G120" s="11">
        <v>234409.72</v>
      </c>
      <c r="H120" s="3">
        <f t="shared" si="11"/>
        <v>2347416.2799999998</v>
      </c>
      <c r="I120" s="78">
        <f t="shared" si="13"/>
        <v>2581826</v>
      </c>
      <c r="J120" s="83" t="s">
        <v>1195</v>
      </c>
    </row>
    <row r="121" spans="1:10" ht="16.149999999999999" customHeight="1" x14ac:dyDescent="0.3">
      <c r="A121" s="75"/>
      <c r="B121" s="45" t="s">
        <v>472</v>
      </c>
      <c r="C121" s="46" t="s">
        <v>473</v>
      </c>
      <c r="D121" s="3">
        <v>6601270</v>
      </c>
      <c r="E121" s="11">
        <v>391005.86</v>
      </c>
      <c r="F121" s="3">
        <v>6221664</v>
      </c>
      <c r="G121" s="11">
        <v>11400</v>
      </c>
      <c r="H121" s="3">
        <f t="shared" si="11"/>
        <v>6210264</v>
      </c>
      <c r="I121" s="78">
        <f t="shared" si="13"/>
        <v>6221664</v>
      </c>
      <c r="J121" s="83" t="s">
        <v>1195</v>
      </c>
    </row>
    <row r="122" spans="1:10" ht="9.65" customHeight="1" x14ac:dyDescent="0.3">
      <c r="A122" s="75"/>
      <c r="B122" s="47"/>
      <c r="C122" s="48"/>
      <c r="D122" s="49"/>
      <c r="E122" s="50"/>
      <c r="F122" s="49"/>
      <c r="G122" s="50"/>
      <c r="H122" s="164"/>
      <c r="I122" s="175"/>
      <c r="J122" s="23"/>
    </row>
    <row r="123" spans="1:10" ht="14.65" customHeight="1" x14ac:dyDescent="0.3">
      <c r="A123" s="75"/>
      <c r="B123" s="24"/>
      <c r="C123" s="5" t="s">
        <v>1174</v>
      </c>
      <c r="D123" s="19">
        <f t="shared" ref="D123:I123" si="14">SUM(D4:D122)</f>
        <v>219746745</v>
      </c>
      <c r="E123" s="12">
        <f t="shared" si="14"/>
        <v>161804153.15000007</v>
      </c>
      <c r="F123" s="19">
        <f t="shared" si="14"/>
        <v>66579806</v>
      </c>
      <c r="G123" s="12">
        <f t="shared" si="14"/>
        <v>15887830.25</v>
      </c>
      <c r="H123" s="165">
        <f t="shared" si="14"/>
        <v>50691975.750000007</v>
      </c>
      <c r="I123" s="165">
        <f t="shared" si="14"/>
        <v>59550529</v>
      </c>
      <c r="J123" s="15"/>
    </row>
    <row r="124" spans="1:10" ht="13" x14ac:dyDescent="0.3">
      <c r="A124" s="75"/>
      <c r="B124" s="1"/>
      <c r="C124" s="1"/>
      <c r="D124" s="1"/>
      <c r="E124" s="1"/>
      <c r="F124" s="1"/>
      <c r="G124" s="1"/>
      <c r="H124" s="1"/>
      <c r="I124" s="1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opLeftCell="B64" zoomScaleNormal="100" workbookViewId="0">
      <selection activeCell="I175" sqref="I175"/>
    </sheetView>
  </sheetViews>
  <sheetFormatPr defaultRowHeight="12" x14ac:dyDescent="0.3"/>
  <cols>
    <col min="2" max="2" width="11" customWidth="1"/>
    <col min="3" max="3" width="44.6640625" customWidth="1"/>
    <col min="4" max="4" width="14.44140625" hidden="1" customWidth="1"/>
    <col min="5" max="5" width="15.109375" hidden="1" customWidth="1"/>
    <col min="6" max="8" width="12.6640625" customWidth="1"/>
    <col min="9" max="9" width="12" customWidth="1"/>
    <col min="10" max="10" width="32" customWidth="1"/>
  </cols>
  <sheetData>
    <row r="1" spans="1:10" ht="13" x14ac:dyDescent="0.3">
      <c r="A1" s="1"/>
      <c r="B1" s="51"/>
      <c r="C1" s="62" t="s">
        <v>474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1170</v>
      </c>
      <c r="J1" s="28" t="s">
        <v>1172</v>
      </c>
    </row>
    <row r="2" spans="1:10" ht="38" x14ac:dyDescent="0.3">
      <c r="A2" s="1"/>
      <c r="B2" s="73"/>
      <c r="C2" s="74"/>
      <c r="D2" s="58" t="s">
        <v>1168</v>
      </c>
      <c r="E2" s="55" t="s">
        <v>1169</v>
      </c>
      <c r="F2" s="59">
        <v>2015</v>
      </c>
      <c r="G2" s="56" t="s">
        <v>6</v>
      </c>
      <c r="H2" s="56" t="s">
        <v>7</v>
      </c>
      <c r="I2" s="60" t="s">
        <v>1171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hidden="1" x14ac:dyDescent="0.3">
      <c r="A4" s="1"/>
      <c r="B4" s="44" t="s">
        <v>475</v>
      </c>
      <c r="C4" s="6" t="s">
        <v>476</v>
      </c>
      <c r="D4" s="3">
        <v>90000</v>
      </c>
      <c r="E4" s="11">
        <v>88058.75</v>
      </c>
      <c r="F4" s="3">
        <v>0</v>
      </c>
      <c r="G4" s="11">
        <v>0</v>
      </c>
      <c r="H4" s="3">
        <f t="shared" ref="H4:H41" si="0">SUM(F4-G4)</f>
        <v>0</v>
      </c>
      <c r="I4" s="6"/>
      <c r="J4" s="42"/>
    </row>
    <row r="5" spans="1:10" ht="38" x14ac:dyDescent="0.3">
      <c r="A5" s="1"/>
      <c r="B5" s="88" t="s">
        <v>1203</v>
      </c>
      <c r="C5" s="89" t="s">
        <v>1204</v>
      </c>
      <c r="D5" s="3"/>
      <c r="E5" s="87"/>
      <c r="F5" s="3">
        <v>157389</v>
      </c>
      <c r="G5" s="87">
        <v>136556</v>
      </c>
      <c r="H5" s="3">
        <f t="shared" si="0"/>
        <v>20833</v>
      </c>
      <c r="I5" s="117">
        <v>20833</v>
      </c>
      <c r="J5" s="42" t="s">
        <v>1221</v>
      </c>
    </row>
    <row r="6" spans="1:10" ht="13" x14ac:dyDescent="0.3">
      <c r="A6" s="1"/>
      <c r="B6" s="45" t="s">
        <v>1199</v>
      </c>
      <c r="C6" s="6" t="s">
        <v>1201</v>
      </c>
      <c r="D6" s="3"/>
      <c r="E6" s="11"/>
      <c r="F6" s="3">
        <v>131943</v>
      </c>
      <c r="G6" s="11">
        <v>0</v>
      </c>
      <c r="H6" s="3">
        <f t="shared" si="0"/>
        <v>131943</v>
      </c>
      <c r="I6" s="11">
        <v>131943</v>
      </c>
      <c r="J6" s="42" t="s">
        <v>1221</v>
      </c>
    </row>
    <row r="7" spans="1:10" ht="13" x14ac:dyDescent="0.3">
      <c r="A7" s="1"/>
      <c r="B7" s="45" t="s">
        <v>1200</v>
      </c>
      <c r="C7" s="86" t="s">
        <v>1202</v>
      </c>
      <c r="D7" s="3"/>
      <c r="E7" s="87"/>
      <c r="F7" s="3">
        <v>200000</v>
      </c>
      <c r="G7" s="87">
        <v>0</v>
      </c>
      <c r="H7" s="3">
        <f t="shared" si="0"/>
        <v>200000</v>
      </c>
      <c r="I7" s="117">
        <v>200000</v>
      </c>
      <c r="J7" s="42" t="s">
        <v>1221</v>
      </c>
    </row>
    <row r="8" spans="1:10" ht="13" hidden="1" x14ac:dyDescent="0.3">
      <c r="A8" s="1"/>
      <c r="B8" s="44" t="s">
        <v>478</v>
      </c>
      <c r="C8" s="6" t="s">
        <v>479</v>
      </c>
      <c r="D8" s="3">
        <v>27000000</v>
      </c>
      <c r="E8" s="11">
        <v>24603941</v>
      </c>
      <c r="F8" s="3">
        <v>0</v>
      </c>
      <c r="G8" s="11">
        <v>0</v>
      </c>
      <c r="H8" s="3">
        <f t="shared" si="0"/>
        <v>0</v>
      </c>
      <c r="I8" s="11"/>
      <c r="J8" s="42"/>
    </row>
    <row r="9" spans="1:10" ht="13" hidden="1" x14ac:dyDescent="0.3">
      <c r="A9" s="1"/>
      <c r="B9" s="44" t="s">
        <v>480</v>
      </c>
      <c r="C9" s="46" t="s">
        <v>481</v>
      </c>
      <c r="D9" s="3">
        <v>3215833</v>
      </c>
      <c r="E9" s="11">
        <v>3207723.63</v>
      </c>
      <c r="F9" s="3">
        <v>0</v>
      </c>
      <c r="G9" s="11">
        <v>0</v>
      </c>
      <c r="H9" s="3">
        <f t="shared" si="0"/>
        <v>0</v>
      </c>
      <c r="I9" s="11"/>
      <c r="J9" s="42"/>
    </row>
    <row r="10" spans="1:10" ht="25.5" hidden="1" x14ac:dyDescent="0.3">
      <c r="A10" s="1"/>
      <c r="B10" s="44" t="s">
        <v>482</v>
      </c>
      <c r="C10" s="46" t="s">
        <v>483</v>
      </c>
      <c r="D10" s="3">
        <v>495000</v>
      </c>
      <c r="E10" s="11">
        <v>494999.57</v>
      </c>
      <c r="F10" s="3">
        <v>0</v>
      </c>
      <c r="G10" s="11">
        <v>0</v>
      </c>
      <c r="H10" s="3">
        <f t="shared" si="0"/>
        <v>0</v>
      </c>
      <c r="I10" s="11"/>
      <c r="J10" s="42"/>
    </row>
    <row r="11" spans="1:10" ht="13" hidden="1" x14ac:dyDescent="0.3">
      <c r="A11" s="1"/>
      <c r="B11" s="44" t="s">
        <v>484</v>
      </c>
      <c r="C11" s="46" t="s">
        <v>485</v>
      </c>
      <c r="D11" s="3">
        <v>2543000</v>
      </c>
      <c r="E11" s="11">
        <v>2539064</v>
      </c>
      <c r="F11" s="3">
        <v>0</v>
      </c>
      <c r="G11" s="11">
        <v>0</v>
      </c>
      <c r="H11" s="3">
        <f t="shared" si="0"/>
        <v>0</v>
      </c>
      <c r="I11" s="11"/>
      <c r="J11" s="42"/>
    </row>
    <row r="12" spans="1:10" ht="13" hidden="1" x14ac:dyDescent="0.3">
      <c r="A12" s="1"/>
      <c r="B12" s="44" t="s">
        <v>486</v>
      </c>
      <c r="C12" s="46" t="s">
        <v>487</v>
      </c>
      <c r="D12" s="3">
        <v>1000000</v>
      </c>
      <c r="E12" s="11">
        <v>995935.52</v>
      </c>
      <c r="F12" s="3">
        <v>0</v>
      </c>
      <c r="G12" s="11">
        <v>0</v>
      </c>
      <c r="H12" s="3">
        <f t="shared" si="0"/>
        <v>0</v>
      </c>
      <c r="I12" s="11"/>
      <c r="J12" s="42"/>
    </row>
    <row r="13" spans="1:10" ht="13" hidden="1" x14ac:dyDescent="0.3">
      <c r="A13" s="1"/>
      <c r="B13" s="44" t="s">
        <v>488</v>
      </c>
      <c r="C13" s="46" t="s">
        <v>489</v>
      </c>
      <c r="D13" s="3">
        <v>490000</v>
      </c>
      <c r="E13" s="11">
        <v>639999.68000000005</v>
      </c>
      <c r="F13" s="3">
        <v>0</v>
      </c>
      <c r="G13" s="11">
        <v>0</v>
      </c>
      <c r="H13" s="3">
        <f t="shared" si="0"/>
        <v>0</v>
      </c>
      <c r="I13" s="11"/>
      <c r="J13" s="42"/>
    </row>
    <row r="14" spans="1:10" ht="13" hidden="1" x14ac:dyDescent="0.3">
      <c r="A14" s="1"/>
      <c r="B14" s="44" t="s">
        <v>490</v>
      </c>
      <c r="C14" s="46" t="s">
        <v>491</v>
      </c>
      <c r="D14" s="3">
        <v>2416208</v>
      </c>
      <c r="E14" s="11">
        <v>2275316.46</v>
      </c>
      <c r="F14" s="3">
        <v>0</v>
      </c>
      <c r="G14" s="11">
        <v>0</v>
      </c>
      <c r="H14" s="3">
        <f t="shared" si="0"/>
        <v>0</v>
      </c>
      <c r="I14" s="11"/>
      <c r="J14" s="42"/>
    </row>
    <row r="15" spans="1:10" ht="13" hidden="1" x14ac:dyDescent="0.3">
      <c r="A15" s="1"/>
      <c r="B15" s="44" t="s">
        <v>492</v>
      </c>
      <c r="C15" s="46" t="s">
        <v>493</v>
      </c>
      <c r="D15" s="3">
        <v>484073</v>
      </c>
      <c r="E15" s="11">
        <v>484073</v>
      </c>
      <c r="F15" s="3">
        <v>0</v>
      </c>
      <c r="G15" s="11">
        <v>0</v>
      </c>
      <c r="H15" s="3">
        <f t="shared" si="0"/>
        <v>0</v>
      </c>
      <c r="I15" s="11"/>
      <c r="J15" s="42"/>
    </row>
    <row r="16" spans="1:10" ht="13" hidden="1" x14ac:dyDescent="0.3">
      <c r="A16" s="1"/>
      <c r="B16" s="44" t="s">
        <v>494</v>
      </c>
      <c r="C16" s="46" t="s">
        <v>495</v>
      </c>
      <c r="D16" s="3">
        <v>146115</v>
      </c>
      <c r="E16" s="11">
        <v>146114.93</v>
      </c>
      <c r="F16" s="3">
        <v>0</v>
      </c>
      <c r="G16" s="11">
        <v>0</v>
      </c>
      <c r="H16" s="3">
        <f t="shared" si="0"/>
        <v>0</v>
      </c>
      <c r="I16" s="11"/>
      <c r="J16" s="42"/>
    </row>
    <row r="17" spans="1:10" ht="13" hidden="1" x14ac:dyDescent="0.3">
      <c r="A17" s="1"/>
      <c r="B17" s="44" t="s">
        <v>496</v>
      </c>
      <c r="C17" s="46" t="s">
        <v>497</v>
      </c>
      <c r="D17" s="3">
        <v>334990</v>
      </c>
      <c r="E17" s="11">
        <v>334990</v>
      </c>
      <c r="F17" s="3">
        <v>0</v>
      </c>
      <c r="G17" s="11">
        <v>0</v>
      </c>
      <c r="H17" s="3">
        <f t="shared" si="0"/>
        <v>0</v>
      </c>
      <c r="I17" s="11"/>
      <c r="J17" s="42"/>
    </row>
    <row r="18" spans="1:10" ht="13" hidden="1" x14ac:dyDescent="0.3">
      <c r="A18" s="1"/>
      <c r="B18" s="44" t="s">
        <v>498</v>
      </c>
      <c r="C18" s="46" t="s">
        <v>499</v>
      </c>
      <c r="D18" s="3">
        <v>59483</v>
      </c>
      <c r="E18" s="11">
        <v>59482.7</v>
      </c>
      <c r="F18" s="3">
        <v>0</v>
      </c>
      <c r="G18" s="11">
        <v>0</v>
      </c>
      <c r="H18" s="3">
        <f t="shared" si="0"/>
        <v>0</v>
      </c>
      <c r="I18" s="11"/>
      <c r="J18" s="42"/>
    </row>
    <row r="19" spans="1:10" ht="13" hidden="1" x14ac:dyDescent="0.3">
      <c r="A19" s="1"/>
      <c r="B19" s="44" t="s">
        <v>500</v>
      </c>
      <c r="C19" s="46" t="s">
        <v>501</v>
      </c>
      <c r="D19" s="3">
        <v>32890</v>
      </c>
      <c r="E19" s="11">
        <v>32890</v>
      </c>
      <c r="F19" s="3">
        <v>0</v>
      </c>
      <c r="G19" s="11">
        <v>0</v>
      </c>
      <c r="H19" s="3">
        <f t="shared" si="0"/>
        <v>0</v>
      </c>
      <c r="I19" s="11"/>
      <c r="J19" s="42"/>
    </row>
    <row r="20" spans="1:10" ht="13" hidden="1" x14ac:dyDescent="0.3">
      <c r="A20" s="1"/>
      <c r="B20" s="44" t="s">
        <v>502</v>
      </c>
      <c r="C20" s="46" t="s">
        <v>503</v>
      </c>
      <c r="D20" s="3">
        <v>38547</v>
      </c>
      <c r="E20" s="11">
        <v>38547.410000000003</v>
      </c>
      <c r="F20" s="3">
        <v>0</v>
      </c>
      <c r="G20" s="11">
        <v>0</v>
      </c>
      <c r="H20" s="3">
        <f t="shared" si="0"/>
        <v>0</v>
      </c>
      <c r="I20" s="11"/>
      <c r="J20" s="42"/>
    </row>
    <row r="21" spans="1:10" ht="13" hidden="1" x14ac:dyDescent="0.3">
      <c r="A21" s="1"/>
      <c r="B21" s="44" t="s">
        <v>504</v>
      </c>
      <c r="C21" s="46" t="s">
        <v>505</v>
      </c>
      <c r="D21" s="3">
        <v>128617</v>
      </c>
      <c r="E21" s="11">
        <v>128616.94</v>
      </c>
      <c r="F21" s="3">
        <v>0</v>
      </c>
      <c r="G21" s="11">
        <v>0</v>
      </c>
      <c r="H21" s="3">
        <f t="shared" si="0"/>
        <v>0</v>
      </c>
      <c r="I21" s="11"/>
      <c r="J21" s="42"/>
    </row>
    <row r="22" spans="1:10" ht="13" hidden="1" x14ac:dyDescent="0.3">
      <c r="A22" s="1"/>
      <c r="B22" s="44" t="s">
        <v>506</v>
      </c>
      <c r="C22" s="46" t="s">
        <v>507</v>
      </c>
      <c r="D22" s="3">
        <v>226958</v>
      </c>
      <c r="E22" s="11">
        <v>226957.74</v>
      </c>
      <c r="F22" s="3">
        <v>0</v>
      </c>
      <c r="G22" s="11">
        <v>0</v>
      </c>
      <c r="H22" s="3">
        <f t="shared" si="0"/>
        <v>0</v>
      </c>
      <c r="I22" s="11"/>
      <c r="J22" s="42"/>
    </row>
    <row r="23" spans="1:10" ht="13" hidden="1" x14ac:dyDescent="0.3">
      <c r="A23" s="1"/>
      <c r="B23" s="44" t="s">
        <v>508</v>
      </c>
      <c r="C23" s="46" t="s">
        <v>509</v>
      </c>
      <c r="D23" s="3">
        <v>379500</v>
      </c>
      <c r="E23" s="11">
        <v>379500.02</v>
      </c>
      <c r="F23" s="3">
        <v>0</v>
      </c>
      <c r="G23" s="11">
        <v>0</v>
      </c>
      <c r="H23" s="3">
        <f t="shared" si="0"/>
        <v>0</v>
      </c>
      <c r="I23" s="11"/>
      <c r="J23" s="42"/>
    </row>
    <row r="24" spans="1:10" ht="13" hidden="1" x14ac:dyDescent="0.3">
      <c r="A24" s="1"/>
      <c r="B24" s="44" t="s">
        <v>510</v>
      </c>
      <c r="C24" s="46" t="s">
        <v>511</v>
      </c>
      <c r="D24" s="3">
        <v>69152</v>
      </c>
      <c r="E24" s="11">
        <v>69151.55</v>
      </c>
      <c r="F24" s="3">
        <v>0</v>
      </c>
      <c r="G24" s="11">
        <v>0</v>
      </c>
      <c r="H24" s="3">
        <f t="shared" si="0"/>
        <v>0</v>
      </c>
      <c r="I24" s="11"/>
      <c r="J24" s="42"/>
    </row>
    <row r="25" spans="1:10" ht="13" hidden="1" x14ac:dyDescent="0.3">
      <c r="A25" s="1"/>
      <c r="B25" s="44" t="s">
        <v>512</v>
      </c>
      <c r="C25" s="46" t="s">
        <v>513</v>
      </c>
      <c r="D25" s="3">
        <v>298028</v>
      </c>
      <c r="E25" s="11">
        <v>298028.2</v>
      </c>
      <c r="F25" s="3">
        <v>0</v>
      </c>
      <c r="G25" s="11">
        <v>0</v>
      </c>
      <c r="H25" s="3">
        <f t="shared" si="0"/>
        <v>0</v>
      </c>
      <c r="I25" s="11"/>
      <c r="J25" s="42"/>
    </row>
    <row r="26" spans="1:10" ht="13" hidden="1" x14ac:dyDescent="0.3">
      <c r="A26" s="1"/>
      <c r="B26" s="44" t="s">
        <v>514</v>
      </c>
      <c r="C26" s="46" t="s">
        <v>515</v>
      </c>
      <c r="D26" s="3">
        <v>82000</v>
      </c>
      <c r="E26" s="11">
        <v>82000</v>
      </c>
      <c r="F26" s="3">
        <v>0</v>
      </c>
      <c r="G26" s="11">
        <v>0</v>
      </c>
      <c r="H26" s="3">
        <f t="shared" si="0"/>
        <v>0</v>
      </c>
      <c r="I26" s="11"/>
      <c r="J26" s="42"/>
    </row>
    <row r="27" spans="1:10" ht="13" hidden="1" x14ac:dyDescent="0.3">
      <c r="A27" s="1"/>
      <c r="B27" s="44" t="s">
        <v>516</v>
      </c>
      <c r="C27" s="46" t="s">
        <v>517</v>
      </c>
      <c r="D27" s="3">
        <v>147312</v>
      </c>
      <c r="E27" s="11">
        <v>147312.26999999999</v>
      </c>
      <c r="F27" s="3">
        <v>0</v>
      </c>
      <c r="G27" s="11">
        <v>0</v>
      </c>
      <c r="H27" s="3">
        <f t="shared" si="0"/>
        <v>0</v>
      </c>
      <c r="I27" s="11"/>
      <c r="J27" s="42"/>
    </row>
    <row r="28" spans="1:10" ht="13" hidden="1" x14ac:dyDescent="0.3">
      <c r="A28" s="1"/>
      <c r="B28" s="44" t="s">
        <v>518</v>
      </c>
      <c r="C28" s="46" t="s">
        <v>519</v>
      </c>
      <c r="D28" s="3">
        <v>300000</v>
      </c>
      <c r="E28" s="11">
        <v>300220.78999999998</v>
      </c>
      <c r="F28" s="3">
        <v>0</v>
      </c>
      <c r="G28" s="11">
        <v>0</v>
      </c>
      <c r="H28" s="3">
        <f t="shared" si="0"/>
        <v>0</v>
      </c>
      <c r="I28" s="11"/>
      <c r="J28" s="42"/>
    </row>
    <row r="29" spans="1:10" ht="13" hidden="1" x14ac:dyDescent="0.3">
      <c r="A29" s="1"/>
      <c r="B29" s="44" t="s">
        <v>520</v>
      </c>
      <c r="C29" s="46" t="s">
        <v>521</v>
      </c>
      <c r="D29" s="3">
        <v>18657</v>
      </c>
      <c r="E29" s="11">
        <v>18657.259999999998</v>
      </c>
      <c r="F29" s="3">
        <v>0</v>
      </c>
      <c r="G29" s="11">
        <v>0</v>
      </c>
      <c r="H29" s="3">
        <f t="shared" si="0"/>
        <v>0</v>
      </c>
      <c r="I29" s="11"/>
      <c r="J29" s="42"/>
    </row>
    <row r="30" spans="1:10" ht="13" hidden="1" x14ac:dyDescent="0.3">
      <c r="A30" s="1"/>
      <c r="B30" s="44" t="s">
        <v>522</v>
      </c>
      <c r="C30" s="46" t="s">
        <v>523</v>
      </c>
      <c r="D30" s="3">
        <v>113855</v>
      </c>
      <c r="E30" s="11">
        <v>113854.89</v>
      </c>
      <c r="F30" s="3">
        <v>0</v>
      </c>
      <c r="G30" s="11">
        <v>0</v>
      </c>
      <c r="H30" s="3">
        <f t="shared" si="0"/>
        <v>0</v>
      </c>
      <c r="I30" s="11"/>
      <c r="J30" s="42"/>
    </row>
    <row r="31" spans="1:10" ht="13" hidden="1" x14ac:dyDescent="0.3">
      <c r="A31" s="1"/>
      <c r="B31" s="44" t="s">
        <v>524</v>
      </c>
      <c r="C31" s="46" t="s">
        <v>525</v>
      </c>
      <c r="D31" s="3">
        <v>47310</v>
      </c>
      <c r="E31" s="11">
        <v>47310</v>
      </c>
      <c r="F31" s="3">
        <v>0</v>
      </c>
      <c r="G31" s="11">
        <v>0</v>
      </c>
      <c r="H31" s="3">
        <f t="shared" si="0"/>
        <v>0</v>
      </c>
      <c r="I31" s="11"/>
      <c r="J31" s="42"/>
    </row>
    <row r="32" spans="1:10" ht="13" hidden="1" x14ac:dyDescent="0.3">
      <c r="A32" s="1"/>
      <c r="B32" s="44" t="s">
        <v>526</v>
      </c>
      <c r="C32" s="46" t="s">
        <v>527</v>
      </c>
      <c r="D32" s="3">
        <v>195834</v>
      </c>
      <c r="E32" s="11">
        <v>195834.18</v>
      </c>
      <c r="F32" s="3">
        <v>0</v>
      </c>
      <c r="G32" s="11">
        <v>0</v>
      </c>
      <c r="H32" s="3">
        <f t="shared" si="0"/>
        <v>0</v>
      </c>
      <c r="I32" s="11"/>
      <c r="J32" s="42"/>
    </row>
    <row r="33" spans="1:10" ht="13" hidden="1" x14ac:dyDescent="0.3">
      <c r="A33" s="1"/>
      <c r="B33" s="44" t="s">
        <v>528</v>
      </c>
      <c r="C33" s="46" t="s">
        <v>529</v>
      </c>
      <c r="D33" s="3">
        <v>70000</v>
      </c>
      <c r="E33" s="11">
        <v>70000</v>
      </c>
      <c r="F33" s="3">
        <v>0</v>
      </c>
      <c r="G33" s="11">
        <v>0</v>
      </c>
      <c r="H33" s="3">
        <f t="shared" si="0"/>
        <v>0</v>
      </c>
      <c r="I33" s="11"/>
      <c r="J33" s="42"/>
    </row>
    <row r="34" spans="1:10" ht="13" hidden="1" x14ac:dyDescent="0.3">
      <c r="A34" s="1"/>
      <c r="B34" s="44" t="s">
        <v>530</v>
      </c>
      <c r="C34" s="46" t="s">
        <v>531</v>
      </c>
      <c r="D34" s="3">
        <v>192165</v>
      </c>
      <c r="E34" s="11">
        <v>176112.36</v>
      </c>
      <c r="F34" s="3">
        <v>0</v>
      </c>
      <c r="G34" s="11">
        <v>0</v>
      </c>
      <c r="H34" s="3">
        <f t="shared" si="0"/>
        <v>0</v>
      </c>
      <c r="I34" s="11"/>
      <c r="J34" s="42"/>
    </row>
    <row r="35" spans="1:10" ht="13" hidden="1" x14ac:dyDescent="0.3">
      <c r="A35" s="1"/>
      <c r="B35" s="44" t="s">
        <v>532</v>
      </c>
      <c r="C35" s="46" t="s">
        <v>533</v>
      </c>
      <c r="D35" s="3">
        <v>360000</v>
      </c>
      <c r="E35" s="11">
        <v>360137.78</v>
      </c>
      <c r="F35" s="3">
        <v>0</v>
      </c>
      <c r="G35" s="11">
        <v>0</v>
      </c>
      <c r="H35" s="3">
        <f t="shared" si="0"/>
        <v>0</v>
      </c>
      <c r="I35" s="11"/>
      <c r="J35" s="42"/>
    </row>
    <row r="36" spans="1:10" ht="13" hidden="1" x14ac:dyDescent="0.3">
      <c r="A36" s="1"/>
      <c r="B36" s="44" t="s">
        <v>534</v>
      </c>
      <c r="C36" s="46" t="s">
        <v>535</v>
      </c>
      <c r="D36" s="3">
        <v>84638</v>
      </c>
      <c r="E36" s="11">
        <v>84638.14</v>
      </c>
      <c r="F36" s="3">
        <v>0</v>
      </c>
      <c r="G36" s="11">
        <v>0</v>
      </c>
      <c r="H36" s="3">
        <f t="shared" si="0"/>
        <v>0</v>
      </c>
      <c r="I36" s="11"/>
      <c r="J36" s="42"/>
    </row>
    <row r="37" spans="1:10" ht="13" hidden="1" x14ac:dyDescent="0.3">
      <c r="A37" s="1"/>
      <c r="B37" s="44" t="s">
        <v>536</v>
      </c>
      <c r="C37" s="46" t="s">
        <v>537</v>
      </c>
      <c r="D37" s="3">
        <v>320000</v>
      </c>
      <c r="E37" s="11">
        <v>326859.90000000002</v>
      </c>
      <c r="F37" s="3">
        <v>0</v>
      </c>
      <c r="G37" s="11">
        <v>0</v>
      </c>
      <c r="H37" s="3">
        <f t="shared" si="0"/>
        <v>0</v>
      </c>
      <c r="I37" s="11"/>
      <c r="J37" s="42"/>
    </row>
    <row r="38" spans="1:10" ht="13" hidden="1" x14ac:dyDescent="0.3">
      <c r="A38" s="1"/>
      <c r="B38" s="44" t="s">
        <v>538</v>
      </c>
      <c r="C38" s="46" t="s">
        <v>539</v>
      </c>
      <c r="D38" s="3">
        <v>103885</v>
      </c>
      <c r="E38" s="11">
        <v>103885.35</v>
      </c>
      <c r="F38" s="3">
        <v>0</v>
      </c>
      <c r="G38" s="11">
        <v>0</v>
      </c>
      <c r="H38" s="3">
        <f t="shared" si="0"/>
        <v>0</v>
      </c>
      <c r="I38" s="11"/>
      <c r="J38" s="42"/>
    </row>
    <row r="39" spans="1:10" ht="13" hidden="1" x14ac:dyDescent="0.3">
      <c r="A39" s="1"/>
      <c r="B39" s="44" t="s">
        <v>540</v>
      </c>
      <c r="C39" s="46" t="s">
        <v>541</v>
      </c>
      <c r="D39" s="3">
        <v>1730000</v>
      </c>
      <c r="E39" s="11">
        <v>1512375.17</v>
      </c>
      <c r="F39" s="3">
        <v>0</v>
      </c>
      <c r="G39" s="11">
        <v>0</v>
      </c>
      <c r="H39" s="3">
        <f t="shared" si="0"/>
        <v>0</v>
      </c>
      <c r="I39" s="11"/>
      <c r="J39" s="42"/>
    </row>
    <row r="40" spans="1:10" ht="13" hidden="1" x14ac:dyDescent="0.3">
      <c r="A40" s="1"/>
      <c r="B40" s="45" t="s">
        <v>542</v>
      </c>
      <c r="C40" s="46" t="s">
        <v>543</v>
      </c>
      <c r="D40" s="3">
        <v>1141000</v>
      </c>
      <c r="E40" s="11">
        <v>1146664.68</v>
      </c>
      <c r="F40" s="3">
        <v>0</v>
      </c>
      <c r="G40" s="11">
        <v>0</v>
      </c>
      <c r="H40" s="3">
        <f t="shared" si="0"/>
        <v>0</v>
      </c>
      <c r="I40" s="11"/>
      <c r="J40" s="42"/>
    </row>
    <row r="41" spans="1:10" ht="13" x14ac:dyDescent="0.3">
      <c r="A41" s="1"/>
      <c r="B41" s="45" t="s">
        <v>544</v>
      </c>
      <c r="C41" s="46" t="s">
        <v>545</v>
      </c>
      <c r="D41" s="3">
        <v>1275000</v>
      </c>
      <c r="E41" s="11">
        <v>1216982.45</v>
      </c>
      <c r="F41" s="3">
        <v>58017</v>
      </c>
      <c r="G41" s="11">
        <v>0</v>
      </c>
      <c r="H41" s="3">
        <f t="shared" si="0"/>
        <v>58017</v>
      </c>
      <c r="I41" s="11">
        <v>58017</v>
      </c>
      <c r="J41" s="42" t="s">
        <v>1221</v>
      </c>
    </row>
    <row r="42" spans="1:10" ht="13" hidden="1" x14ac:dyDescent="0.3">
      <c r="A42" s="1"/>
      <c r="B42" s="44" t="s">
        <v>546</v>
      </c>
      <c r="C42" s="46" t="s">
        <v>547</v>
      </c>
      <c r="D42" s="3"/>
      <c r="E42" s="11"/>
      <c r="F42" s="3"/>
      <c r="G42" s="11"/>
      <c r="H42" s="3"/>
      <c r="I42" s="11"/>
      <c r="J42" s="42"/>
    </row>
    <row r="43" spans="1:10" ht="25.5" hidden="1" x14ac:dyDescent="0.3">
      <c r="A43" s="1"/>
      <c r="B43" s="44" t="s">
        <v>548</v>
      </c>
      <c r="C43" s="46" t="s">
        <v>549</v>
      </c>
      <c r="D43" s="3">
        <v>434438</v>
      </c>
      <c r="E43" s="11">
        <v>434438.04</v>
      </c>
      <c r="F43" s="3">
        <v>0</v>
      </c>
      <c r="G43" s="11">
        <v>0</v>
      </c>
      <c r="H43" s="3">
        <f t="shared" ref="H43:H85" si="1">SUM(F43-G43)</f>
        <v>0</v>
      </c>
      <c r="I43" s="11"/>
      <c r="J43" s="42"/>
    </row>
    <row r="44" spans="1:10" ht="25.5" hidden="1" x14ac:dyDescent="0.3">
      <c r="A44" s="1"/>
      <c r="B44" s="44" t="s">
        <v>550</v>
      </c>
      <c r="C44" s="46" t="s">
        <v>551</v>
      </c>
      <c r="D44" s="3">
        <v>51050</v>
      </c>
      <c r="E44" s="11">
        <v>51049.82</v>
      </c>
      <c r="F44" s="3">
        <v>0</v>
      </c>
      <c r="G44" s="11">
        <v>0</v>
      </c>
      <c r="H44" s="3">
        <f t="shared" si="1"/>
        <v>0</v>
      </c>
      <c r="I44" s="11"/>
      <c r="J44" s="42"/>
    </row>
    <row r="45" spans="1:10" ht="13" hidden="1" x14ac:dyDescent="0.3">
      <c r="A45" s="1"/>
      <c r="B45" s="44" t="s">
        <v>552</v>
      </c>
      <c r="C45" s="46" t="s">
        <v>553</v>
      </c>
      <c r="D45" s="3">
        <v>39444</v>
      </c>
      <c r="E45" s="11">
        <v>39050</v>
      </c>
      <c r="F45" s="3">
        <v>0</v>
      </c>
      <c r="G45" s="11">
        <v>0</v>
      </c>
      <c r="H45" s="3">
        <f t="shared" si="1"/>
        <v>0</v>
      </c>
      <c r="I45" s="11"/>
      <c r="J45" s="42"/>
    </row>
    <row r="46" spans="1:10" ht="25.5" hidden="1" x14ac:dyDescent="0.3">
      <c r="A46" s="1"/>
      <c r="B46" s="44" t="s">
        <v>554</v>
      </c>
      <c r="C46" s="46" t="s">
        <v>555</v>
      </c>
      <c r="D46" s="3">
        <v>268092</v>
      </c>
      <c r="E46" s="11">
        <v>266553.63</v>
      </c>
      <c r="F46" s="3">
        <v>0</v>
      </c>
      <c r="G46" s="11">
        <v>0</v>
      </c>
      <c r="H46" s="3">
        <f t="shared" si="1"/>
        <v>0</v>
      </c>
      <c r="I46" s="11"/>
      <c r="J46" s="42"/>
    </row>
    <row r="47" spans="1:10" ht="25.5" hidden="1" x14ac:dyDescent="0.3">
      <c r="A47" s="1"/>
      <c r="B47" s="44" t="s">
        <v>556</v>
      </c>
      <c r="C47" s="46" t="s">
        <v>557</v>
      </c>
      <c r="D47" s="3">
        <v>33018</v>
      </c>
      <c r="E47" s="11">
        <v>33018.1</v>
      </c>
      <c r="F47" s="3">
        <v>0</v>
      </c>
      <c r="G47" s="11">
        <v>0</v>
      </c>
      <c r="H47" s="3">
        <f t="shared" si="1"/>
        <v>0</v>
      </c>
      <c r="I47" s="11"/>
      <c r="J47" s="42"/>
    </row>
    <row r="48" spans="1:10" ht="25.5" hidden="1" x14ac:dyDescent="0.3">
      <c r="A48" s="1"/>
      <c r="B48" s="44" t="s">
        <v>558</v>
      </c>
      <c r="C48" s="46" t="s">
        <v>559</v>
      </c>
      <c r="D48" s="3">
        <v>1050</v>
      </c>
      <c r="E48" s="11">
        <v>1050</v>
      </c>
      <c r="F48" s="3">
        <v>0</v>
      </c>
      <c r="G48" s="11">
        <v>0</v>
      </c>
      <c r="H48" s="3">
        <f t="shared" si="1"/>
        <v>0</v>
      </c>
      <c r="I48" s="11"/>
      <c r="J48" s="42"/>
    </row>
    <row r="49" spans="1:10" ht="25.5" hidden="1" x14ac:dyDescent="0.3">
      <c r="A49" s="1"/>
      <c r="B49" s="44" t="s">
        <v>560</v>
      </c>
      <c r="C49" s="46" t="s">
        <v>561</v>
      </c>
      <c r="D49" s="3">
        <v>306000</v>
      </c>
      <c r="E49" s="11">
        <v>303744.42</v>
      </c>
      <c r="F49" s="3">
        <v>0</v>
      </c>
      <c r="G49" s="11">
        <v>0</v>
      </c>
      <c r="H49" s="3">
        <f t="shared" si="1"/>
        <v>0</v>
      </c>
      <c r="I49" s="11"/>
      <c r="J49" s="42"/>
    </row>
    <row r="50" spans="1:10" ht="25.5" hidden="1" x14ac:dyDescent="0.3">
      <c r="A50" s="1"/>
      <c r="B50" s="44" t="s">
        <v>562</v>
      </c>
      <c r="C50" s="46" t="s">
        <v>563</v>
      </c>
      <c r="D50" s="3">
        <v>215540</v>
      </c>
      <c r="E50" s="11">
        <v>215540.02</v>
      </c>
      <c r="F50" s="3">
        <v>0</v>
      </c>
      <c r="G50" s="11">
        <v>0</v>
      </c>
      <c r="H50" s="3">
        <f t="shared" si="1"/>
        <v>0</v>
      </c>
      <c r="I50" s="11"/>
      <c r="J50" s="42"/>
    </row>
    <row r="51" spans="1:10" ht="25.5" hidden="1" x14ac:dyDescent="0.3">
      <c r="A51" s="1"/>
      <c r="B51" s="44" t="s">
        <v>564</v>
      </c>
      <c r="C51" s="46" t="s">
        <v>565</v>
      </c>
      <c r="D51" s="3">
        <v>600000</v>
      </c>
      <c r="E51" s="11">
        <v>601056.03</v>
      </c>
      <c r="F51" s="3">
        <v>0</v>
      </c>
      <c r="G51" s="11">
        <v>0</v>
      </c>
      <c r="H51" s="3">
        <f t="shared" si="1"/>
        <v>0</v>
      </c>
      <c r="I51" s="11"/>
      <c r="J51" s="42"/>
    </row>
    <row r="52" spans="1:10" ht="25.5" hidden="1" x14ac:dyDescent="0.3">
      <c r="A52" s="1"/>
      <c r="B52" s="44" t="s">
        <v>566</v>
      </c>
      <c r="C52" s="46" t="s">
        <v>567</v>
      </c>
      <c r="D52" s="3">
        <v>280000</v>
      </c>
      <c r="E52" s="11">
        <v>279999.98</v>
      </c>
      <c r="F52" s="3">
        <v>0</v>
      </c>
      <c r="G52" s="11">
        <v>0</v>
      </c>
      <c r="H52" s="3">
        <f t="shared" si="1"/>
        <v>0</v>
      </c>
      <c r="I52" s="11"/>
      <c r="J52" s="42"/>
    </row>
    <row r="53" spans="1:10" ht="25.5" hidden="1" x14ac:dyDescent="0.3">
      <c r="A53" s="1"/>
      <c r="B53" s="44" t="s">
        <v>568</v>
      </c>
      <c r="C53" s="46" t="s">
        <v>569</v>
      </c>
      <c r="D53" s="3">
        <v>160000</v>
      </c>
      <c r="E53" s="11">
        <v>160000</v>
      </c>
      <c r="F53" s="3">
        <v>0</v>
      </c>
      <c r="G53" s="11">
        <v>0</v>
      </c>
      <c r="H53" s="3">
        <f t="shared" si="1"/>
        <v>0</v>
      </c>
      <c r="I53" s="11"/>
      <c r="J53" s="42"/>
    </row>
    <row r="54" spans="1:10" ht="25.5" hidden="1" x14ac:dyDescent="0.3">
      <c r="A54" s="1"/>
      <c r="B54" s="44" t="s">
        <v>570</v>
      </c>
      <c r="C54" s="46" t="s">
        <v>571</v>
      </c>
      <c r="D54" s="3">
        <v>0</v>
      </c>
      <c r="E54" s="11">
        <v>0</v>
      </c>
      <c r="F54" s="3">
        <v>0</v>
      </c>
      <c r="G54" s="11">
        <v>0</v>
      </c>
      <c r="H54" s="3">
        <f t="shared" si="1"/>
        <v>0</v>
      </c>
      <c r="I54" s="11"/>
      <c r="J54" s="42"/>
    </row>
    <row r="55" spans="1:10" ht="13" hidden="1" x14ac:dyDescent="0.3">
      <c r="A55" s="1"/>
      <c r="B55" s="44" t="s">
        <v>572</v>
      </c>
      <c r="C55" s="46" t="s">
        <v>573</v>
      </c>
      <c r="D55" s="3">
        <v>1106089</v>
      </c>
      <c r="E55" s="11">
        <v>1107927.3600000001</v>
      </c>
      <c r="F55" s="3">
        <v>0</v>
      </c>
      <c r="G55" s="11">
        <v>0</v>
      </c>
      <c r="H55" s="3">
        <f t="shared" si="1"/>
        <v>0</v>
      </c>
      <c r="I55" s="11"/>
      <c r="J55" s="42"/>
    </row>
    <row r="56" spans="1:10" ht="13" hidden="1" x14ac:dyDescent="0.3">
      <c r="A56" s="1"/>
      <c r="B56" s="44" t="s">
        <v>574</v>
      </c>
      <c r="C56" s="46" t="s">
        <v>575</v>
      </c>
      <c r="D56" s="3">
        <v>287354</v>
      </c>
      <c r="E56" s="11">
        <v>287354.71999999997</v>
      </c>
      <c r="F56" s="3">
        <v>0</v>
      </c>
      <c r="G56" s="11">
        <v>0</v>
      </c>
      <c r="H56" s="3">
        <f t="shared" si="1"/>
        <v>0</v>
      </c>
      <c r="I56" s="11"/>
      <c r="J56" s="42"/>
    </row>
    <row r="57" spans="1:10" ht="25.5" x14ac:dyDescent="0.3">
      <c r="A57" s="1"/>
      <c r="B57" s="44" t="s">
        <v>576</v>
      </c>
      <c r="C57" s="46" t="s">
        <v>577</v>
      </c>
      <c r="D57" s="3">
        <v>69636780</v>
      </c>
      <c r="E57" s="11">
        <v>38473981.030000001</v>
      </c>
      <c r="F57" s="3">
        <v>52169963</v>
      </c>
      <c r="G57" s="11">
        <v>18717859.550000001</v>
      </c>
      <c r="H57" s="3">
        <f t="shared" si="1"/>
        <v>33452103.449999999</v>
      </c>
      <c r="I57" s="11">
        <v>33452103</v>
      </c>
      <c r="J57" s="42" t="s">
        <v>1248</v>
      </c>
    </row>
    <row r="58" spans="1:10" ht="13" hidden="1" x14ac:dyDescent="0.3">
      <c r="A58" s="1"/>
      <c r="B58" s="44" t="s">
        <v>578</v>
      </c>
      <c r="C58" s="46" t="s">
        <v>579</v>
      </c>
      <c r="D58" s="3">
        <v>-270000</v>
      </c>
      <c r="E58" s="11">
        <v>-270000</v>
      </c>
      <c r="F58" s="3">
        <v>0</v>
      </c>
      <c r="G58" s="11">
        <v>0</v>
      </c>
      <c r="H58" s="3">
        <f t="shared" si="1"/>
        <v>0</v>
      </c>
      <c r="I58" s="11"/>
      <c r="J58" s="42"/>
    </row>
    <row r="59" spans="1:10" ht="13" hidden="1" x14ac:dyDescent="0.3">
      <c r="A59" s="1"/>
      <c r="B59" s="44" t="s">
        <v>580</v>
      </c>
      <c r="C59" s="46" t="s">
        <v>581</v>
      </c>
      <c r="D59" s="3">
        <v>-162000</v>
      </c>
      <c r="E59" s="11">
        <v>-162000</v>
      </c>
      <c r="F59" s="3">
        <v>0</v>
      </c>
      <c r="G59" s="11">
        <v>0</v>
      </c>
      <c r="H59" s="3">
        <f t="shared" si="1"/>
        <v>0</v>
      </c>
      <c r="I59" s="11"/>
      <c r="J59" s="42"/>
    </row>
    <row r="60" spans="1:10" ht="25.5" x14ac:dyDescent="0.3">
      <c r="A60" s="1"/>
      <c r="B60" s="45" t="s">
        <v>582</v>
      </c>
      <c r="C60" s="46" t="s">
        <v>583</v>
      </c>
      <c r="D60" s="3">
        <v>2643125</v>
      </c>
      <c r="E60" s="11">
        <v>2482438.56</v>
      </c>
      <c r="F60" s="3">
        <v>107047</v>
      </c>
      <c r="G60" s="11">
        <v>0</v>
      </c>
      <c r="H60" s="3">
        <f t="shared" si="1"/>
        <v>107047</v>
      </c>
      <c r="I60" s="11">
        <v>107047</v>
      </c>
      <c r="J60" s="42" t="s">
        <v>1221</v>
      </c>
    </row>
    <row r="61" spans="1:10" s="113" customFormat="1" ht="13" x14ac:dyDescent="0.3">
      <c r="A61" s="114"/>
      <c r="B61" s="121" t="s">
        <v>1251</v>
      </c>
      <c r="C61" s="122" t="s">
        <v>1249</v>
      </c>
      <c r="D61" s="115"/>
      <c r="E61" s="117"/>
      <c r="F61" s="115">
        <v>29807</v>
      </c>
      <c r="G61" s="117">
        <v>0</v>
      </c>
      <c r="H61" s="115">
        <f t="shared" si="1"/>
        <v>29807</v>
      </c>
      <c r="I61" s="117">
        <v>29807</v>
      </c>
      <c r="J61" s="119" t="s">
        <v>1316</v>
      </c>
    </row>
    <row r="62" spans="1:10" s="113" customFormat="1" ht="25.5" x14ac:dyDescent="0.3">
      <c r="A62" s="114"/>
      <c r="B62" s="121" t="s">
        <v>1252</v>
      </c>
      <c r="C62" s="122" t="s">
        <v>1250</v>
      </c>
      <c r="D62" s="115"/>
      <c r="E62" s="117"/>
      <c r="F62" s="115">
        <v>24000</v>
      </c>
      <c r="G62" s="117">
        <v>0</v>
      </c>
      <c r="H62" s="115">
        <f t="shared" si="1"/>
        <v>24000</v>
      </c>
      <c r="I62" s="117">
        <v>24000</v>
      </c>
      <c r="J62" s="119" t="s">
        <v>1221</v>
      </c>
    </row>
    <row r="63" spans="1:10" ht="26" x14ac:dyDescent="0.3">
      <c r="A63" s="1"/>
      <c r="B63" s="91" t="s">
        <v>586</v>
      </c>
      <c r="C63" s="97" t="s">
        <v>587</v>
      </c>
      <c r="D63" s="3"/>
      <c r="E63" s="87"/>
      <c r="F63" s="3">
        <v>459538</v>
      </c>
      <c r="G63" s="87">
        <v>0</v>
      </c>
      <c r="H63" s="3">
        <f t="shared" si="1"/>
        <v>459538</v>
      </c>
      <c r="I63" s="117">
        <v>459538</v>
      </c>
      <c r="J63" s="110" t="s">
        <v>1221</v>
      </c>
    </row>
    <row r="64" spans="1:10" ht="13" x14ac:dyDescent="0.3">
      <c r="A64" s="1"/>
      <c r="B64" s="90" t="s">
        <v>1205</v>
      </c>
      <c r="C64" s="96" t="s">
        <v>1206</v>
      </c>
      <c r="D64" s="3"/>
      <c r="E64" s="87"/>
      <c r="F64" s="3">
        <v>223840</v>
      </c>
      <c r="G64" s="87">
        <v>0</v>
      </c>
      <c r="H64" s="3">
        <f t="shared" si="1"/>
        <v>223840</v>
      </c>
      <c r="I64" s="117">
        <v>223840</v>
      </c>
      <c r="J64" s="110" t="s">
        <v>1221</v>
      </c>
    </row>
    <row r="65" spans="1:10" ht="25.5" hidden="1" x14ac:dyDescent="0.3">
      <c r="A65" s="1"/>
      <c r="B65" s="45" t="s">
        <v>584</v>
      </c>
      <c r="C65" s="46" t="s">
        <v>585</v>
      </c>
      <c r="D65" s="3">
        <v>2000000</v>
      </c>
      <c r="E65" s="11">
        <v>1999928.33</v>
      </c>
      <c r="F65" s="3">
        <v>0</v>
      </c>
      <c r="G65" s="11">
        <v>0</v>
      </c>
      <c r="H65" s="103">
        <f t="shared" si="1"/>
        <v>0</v>
      </c>
      <c r="I65" s="11"/>
      <c r="J65" s="42"/>
    </row>
    <row r="66" spans="1:10" s="92" customFormat="1" ht="25.5" x14ac:dyDescent="0.3">
      <c r="A66" s="93"/>
      <c r="B66" s="98" t="s">
        <v>1207</v>
      </c>
      <c r="C66" s="100" t="s">
        <v>1214</v>
      </c>
      <c r="D66" s="94"/>
      <c r="E66" s="95"/>
      <c r="F66" s="102">
        <v>157000</v>
      </c>
      <c r="G66" s="104">
        <v>74929</v>
      </c>
      <c r="H66" s="103">
        <f t="shared" si="1"/>
        <v>82071</v>
      </c>
      <c r="I66" s="117">
        <v>82071</v>
      </c>
      <c r="J66" s="105" t="s">
        <v>1221</v>
      </c>
    </row>
    <row r="67" spans="1:10" s="92" customFormat="1" ht="13" x14ac:dyDescent="0.3">
      <c r="A67" s="93"/>
      <c r="B67" s="99" t="s">
        <v>1208</v>
      </c>
      <c r="C67" s="101" t="s">
        <v>1215</v>
      </c>
      <c r="D67" s="94"/>
      <c r="E67" s="95"/>
      <c r="F67" s="102">
        <v>11500</v>
      </c>
      <c r="G67" s="104">
        <v>0</v>
      </c>
      <c r="H67" s="103">
        <f t="shared" si="1"/>
        <v>11500</v>
      </c>
      <c r="I67" s="117">
        <v>11500</v>
      </c>
      <c r="J67" s="105" t="s">
        <v>1221</v>
      </c>
    </row>
    <row r="68" spans="1:10" s="92" customFormat="1" ht="13" x14ac:dyDescent="0.3">
      <c r="A68" s="93"/>
      <c r="B68" s="99" t="s">
        <v>1209</v>
      </c>
      <c r="C68" s="101" t="s">
        <v>1216</v>
      </c>
      <c r="D68" s="94"/>
      <c r="E68" s="95"/>
      <c r="F68" s="102">
        <v>47400</v>
      </c>
      <c r="G68" s="104">
        <v>47538</v>
      </c>
      <c r="H68" s="103">
        <f t="shared" si="1"/>
        <v>-138</v>
      </c>
      <c r="I68" s="117">
        <v>0</v>
      </c>
      <c r="J68" s="105" t="s">
        <v>1222</v>
      </c>
    </row>
    <row r="69" spans="1:10" s="92" customFormat="1" ht="25.5" x14ac:dyDescent="0.3">
      <c r="A69" s="93"/>
      <c r="B69" s="99" t="s">
        <v>1210</v>
      </c>
      <c r="C69" s="101" t="s">
        <v>1217</v>
      </c>
      <c r="D69" s="94"/>
      <c r="E69" s="95"/>
      <c r="F69" s="102">
        <v>92000</v>
      </c>
      <c r="G69" s="104">
        <v>72650</v>
      </c>
      <c r="H69" s="103">
        <f t="shared" si="1"/>
        <v>19350</v>
      </c>
      <c r="I69" s="117">
        <v>19350</v>
      </c>
      <c r="J69" s="105" t="s">
        <v>1221</v>
      </c>
    </row>
    <row r="70" spans="1:10" s="92" customFormat="1" ht="13" x14ac:dyDescent="0.3">
      <c r="A70" s="93"/>
      <c r="B70" s="99" t="s">
        <v>1211</v>
      </c>
      <c r="C70" s="101" t="s">
        <v>1218</v>
      </c>
      <c r="D70" s="94"/>
      <c r="E70" s="95"/>
      <c r="F70" s="102">
        <v>100000</v>
      </c>
      <c r="G70" s="104">
        <v>100000</v>
      </c>
      <c r="H70" s="103">
        <f t="shared" si="1"/>
        <v>0</v>
      </c>
      <c r="I70" s="117">
        <v>0</v>
      </c>
      <c r="J70" s="105" t="s">
        <v>1222</v>
      </c>
    </row>
    <row r="71" spans="1:10" s="92" customFormat="1" ht="25.5" x14ac:dyDescent="0.3">
      <c r="A71" s="93"/>
      <c r="B71" s="99" t="s">
        <v>1212</v>
      </c>
      <c r="C71" s="101" t="s">
        <v>1219</v>
      </c>
      <c r="D71" s="94"/>
      <c r="E71" s="95"/>
      <c r="F71" s="102">
        <v>95000</v>
      </c>
      <c r="G71" s="104">
        <v>0</v>
      </c>
      <c r="H71" s="103">
        <f t="shared" si="1"/>
        <v>95000</v>
      </c>
      <c r="I71" s="117">
        <v>95000</v>
      </c>
      <c r="J71" s="105" t="s">
        <v>1221</v>
      </c>
    </row>
    <row r="72" spans="1:10" s="92" customFormat="1" ht="13" x14ac:dyDescent="0.3">
      <c r="A72" s="93"/>
      <c r="B72" s="99" t="s">
        <v>1213</v>
      </c>
      <c r="C72" s="101" t="s">
        <v>1220</v>
      </c>
      <c r="D72" s="94"/>
      <c r="E72" s="95"/>
      <c r="F72" s="102">
        <v>31822</v>
      </c>
      <c r="G72" s="104">
        <v>14500</v>
      </c>
      <c r="H72" s="103">
        <f t="shared" si="1"/>
        <v>17322</v>
      </c>
      <c r="I72" s="117">
        <v>17322</v>
      </c>
      <c r="J72" s="105" t="s">
        <v>1221</v>
      </c>
    </row>
    <row r="73" spans="1:10" ht="13" x14ac:dyDescent="0.3">
      <c r="A73" s="1"/>
      <c r="B73" s="45" t="s">
        <v>1223</v>
      </c>
      <c r="C73" s="46" t="s">
        <v>1234</v>
      </c>
      <c r="D73" s="3">
        <v>686974</v>
      </c>
      <c r="E73" s="11">
        <v>618778.31999999995</v>
      </c>
      <c r="F73" s="3">
        <v>144677</v>
      </c>
      <c r="G73" s="11">
        <v>144000</v>
      </c>
      <c r="H73" s="3">
        <f t="shared" si="1"/>
        <v>677</v>
      </c>
      <c r="I73" s="11">
        <v>0</v>
      </c>
      <c r="J73" s="42" t="s">
        <v>1222</v>
      </c>
    </row>
    <row r="74" spans="1:10" ht="13" hidden="1" x14ac:dyDescent="0.3">
      <c r="A74" s="1"/>
      <c r="B74" s="45" t="s">
        <v>1224</v>
      </c>
      <c r="C74" s="46" t="s">
        <v>588</v>
      </c>
      <c r="D74" s="3">
        <v>45000</v>
      </c>
      <c r="E74" s="11">
        <v>45000</v>
      </c>
      <c r="F74" s="3">
        <v>0</v>
      </c>
      <c r="G74" s="11">
        <v>0</v>
      </c>
      <c r="H74" s="3">
        <f t="shared" si="1"/>
        <v>0</v>
      </c>
      <c r="I74" s="11"/>
      <c r="J74" s="42"/>
    </row>
    <row r="75" spans="1:10" ht="13" hidden="1" x14ac:dyDescent="0.3">
      <c r="A75" s="1"/>
      <c r="B75" s="45" t="s">
        <v>1225</v>
      </c>
      <c r="C75" s="46" t="s">
        <v>589</v>
      </c>
      <c r="D75" s="3">
        <v>580826</v>
      </c>
      <c r="E75" s="11">
        <v>580826.06999999995</v>
      </c>
      <c r="F75" s="3">
        <v>0</v>
      </c>
      <c r="G75" s="11">
        <v>0</v>
      </c>
      <c r="H75" s="3">
        <f t="shared" si="1"/>
        <v>0</v>
      </c>
      <c r="I75" s="11"/>
      <c r="J75" s="42"/>
    </row>
    <row r="76" spans="1:10" ht="13" hidden="1" x14ac:dyDescent="0.3">
      <c r="A76" s="1"/>
      <c r="B76" s="45" t="s">
        <v>1226</v>
      </c>
      <c r="C76" s="46" t="s">
        <v>590</v>
      </c>
      <c r="D76" s="3">
        <v>0</v>
      </c>
      <c r="E76" s="11">
        <v>0</v>
      </c>
      <c r="F76" s="3">
        <v>0</v>
      </c>
      <c r="G76" s="11">
        <v>0</v>
      </c>
      <c r="H76" s="3">
        <f t="shared" si="1"/>
        <v>0</v>
      </c>
      <c r="I76" s="11"/>
      <c r="J76" s="42"/>
    </row>
    <row r="77" spans="1:10" ht="13" hidden="1" x14ac:dyDescent="0.3">
      <c r="A77" s="1"/>
      <c r="B77" s="45" t="s">
        <v>1227</v>
      </c>
      <c r="C77" s="46" t="s">
        <v>591</v>
      </c>
      <c r="D77" s="3">
        <v>50000</v>
      </c>
      <c r="E77" s="11">
        <v>50000</v>
      </c>
      <c r="F77" s="3">
        <v>0</v>
      </c>
      <c r="G77" s="11">
        <v>0</v>
      </c>
      <c r="H77" s="3">
        <f t="shared" si="1"/>
        <v>0</v>
      </c>
      <c r="I77" s="11"/>
      <c r="J77" s="42"/>
    </row>
    <row r="78" spans="1:10" ht="13" hidden="1" x14ac:dyDescent="0.3">
      <c r="A78" s="1"/>
      <c r="B78" s="45" t="s">
        <v>1228</v>
      </c>
      <c r="C78" s="46" t="s">
        <v>592</v>
      </c>
      <c r="D78" s="3">
        <v>26000</v>
      </c>
      <c r="E78" s="11">
        <v>26000</v>
      </c>
      <c r="F78" s="3">
        <v>0</v>
      </c>
      <c r="G78" s="11">
        <v>0</v>
      </c>
      <c r="H78" s="3">
        <f t="shared" si="1"/>
        <v>0</v>
      </c>
      <c r="I78" s="11"/>
      <c r="J78" s="42"/>
    </row>
    <row r="79" spans="1:10" ht="25.5" hidden="1" x14ac:dyDescent="0.3">
      <c r="A79" s="1"/>
      <c r="B79" s="45" t="s">
        <v>1229</v>
      </c>
      <c r="C79" s="46" t="s">
        <v>593</v>
      </c>
      <c r="D79" s="3">
        <v>92069</v>
      </c>
      <c r="E79" s="11">
        <v>92069.2</v>
      </c>
      <c r="F79" s="3">
        <v>0</v>
      </c>
      <c r="G79" s="11">
        <v>0</v>
      </c>
      <c r="H79" s="3">
        <f t="shared" si="1"/>
        <v>0</v>
      </c>
      <c r="I79" s="11"/>
      <c r="J79" s="42"/>
    </row>
    <row r="80" spans="1:10" ht="25.5" hidden="1" x14ac:dyDescent="0.3">
      <c r="A80" s="1"/>
      <c r="B80" s="45" t="s">
        <v>1230</v>
      </c>
      <c r="C80" s="46" t="s">
        <v>594</v>
      </c>
      <c r="D80" s="3">
        <v>62000</v>
      </c>
      <c r="E80" s="11">
        <v>75577.48</v>
      </c>
      <c r="F80" s="3">
        <v>0</v>
      </c>
      <c r="G80" s="11">
        <v>0</v>
      </c>
      <c r="H80" s="3">
        <f t="shared" si="1"/>
        <v>0</v>
      </c>
      <c r="I80" s="11"/>
      <c r="J80" s="42"/>
    </row>
    <row r="81" spans="1:10" ht="13" hidden="1" x14ac:dyDescent="0.3">
      <c r="A81" s="1"/>
      <c r="B81" s="45" t="s">
        <v>1231</v>
      </c>
      <c r="C81" s="46" t="s">
        <v>595</v>
      </c>
      <c r="D81" s="3">
        <v>35831</v>
      </c>
      <c r="E81" s="11">
        <v>35831</v>
      </c>
      <c r="F81" s="3">
        <v>0</v>
      </c>
      <c r="G81" s="11">
        <v>0</v>
      </c>
      <c r="H81" s="3">
        <f t="shared" si="1"/>
        <v>0</v>
      </c>
      <c r="I81" s="11"/>
      <c r="J81" s="42"/>
    </row>
    <row r="82" spans="1:10" ht="25.5" hidden="1" x14ac:dyDescent="0.3">
      <c r="A82" s="1"/>
      <c r="B82" s="45" t="s">
        <v>1232</v>
      </c>
      <c r="C82" s="46" t="s">
        <v>596</v>
      </c>
      <c r="D82" s="3">
        <v>0</v>
      </c>
      <c r="E82" s="11">
        <v>0</v>
      </c>
      <c r="F82" s="3">
        <v>0</v>
      </c>
      <c r="G82" s="11">
        <v>0</v>
      </c>
      <c r="H82" s="3">
        <f t="shared" si="1"/>
        <v>0</v>
      </c>
      <c r="I82" s="11"/>
      <c r="J82" s="42"/>
    </row>
    <row r="83" spans="1:10" ht="13" hidden="1" x14ac:dyDescent="0.3">
      <c r="A83" s="1"/>
      <c r="B83" s="45" t="s">
        <v>1233</v>
      </c>
      <c r="C83" s="46" t="s">
        <v>597</v>
      </c>
      <c r="D83" s="3">
        <v>75000</v>
      </c>
      <c r="E83" s="11">
        <v>75000</v>
      </c>
      <c r="F83" s="3">
        <v>0</v>
      </c>
      <c r="G83" s="11">
        <v>0</v>
      </c>
      <c r="H83" s="3">
        <f t="shared" si="1"/>
        <v>0</v>
      </c>
      <c r="I83" s="11"/>
      <c r="J83" s="42"/>
    </row>
    <row r="84" spans="1:10" s="106" customFormat="1" ht="13" x14ac:dyDescent="0.3">
      <c r="A84" s="107"/>
      <c r="B84" s="45" t="s">
        <v>1224</v>
      </c>
      <c r="C84" s="111" t="s">
        <v>1235</v>
      </c>
      <c r="D84" s="108"/>
      <c r="E84" s="109"/>
      <c r="F84" s="108">
        <v>68558</v>
      </c>
      <c r="G84" s="109">
        <v>0</v>
      </c>
      <c r="H84" s="108">
        <f t="shared" si="1"/>
        <v>68558</v>
      </c>
      <c r="I84" s="117">
        <v>68558</v>
      </c>
      <c r="J84" s="110" t="s">
        <v>1221</v>
      </c>
    </row>
    <row r="85" spans="1:10" ht="13" x14ac:dyDescent="0.3">
      <c r="A85" s="1"/>
      <c r="B85" s="44" t="s">
        <v>598</v>
      </c>
      <c r="C85" s="46" t="s">
        <v>599</v>
      </c>
      <c r="D85" s="3">
        <v>54700</v>
      </c>
      <c r="E85" s="11">
        <v>84395</v>
      </c>
      <c r="F85" s="3">
        <v>-29695</v>
      </c>
      <c r="G85" s="11">
        <v>0</v>
      </c>
      <c r="H85" s="3">
        <f t="shared" si="1"/>
        <v>-29695</v>
      </c>
      <c r="I85" s="11">
        <v>-29695</v>
      </c>
      <c r="J85" s="42" t="s">
        <v>1221</v>
      </c>
    </row>
    <row r="86" spans="1:10" ht="25.5" x14ac:dyDescent="0.3">
      <c r="A86" s="1"/>
      <c r="B86" s="44" t="s">
        <v>600</v>
      </c>
      <c r="C86" s="46" t="s">
        <v>601</v>
      </c>
      <c r="D86" s="3">
        <v>627674</v>
      </c>
      <c r="E86" s="11">
        <v>127589.29</v>
      </c>
      <c r="F86" s="3">
        <v>503278</v>
      </c>
      <c r="G86" s="11">
        <v>3192.98</v>
      </c>
      <c r="H86" s="3">
        <f t="shared" ref="H86:H117" si="2">SUM(F86-G86)</f>
        <v>500085.02</v>
      </c>
      <c r="I86" s="11">
        <v>500085</v>
      </c>
      <c r="J86" s="42" t="s">
        <v>1221</v>
      </c>
    </row>
    <row r="87" spans="1:10" ht="13" hidden="1" x14ac:dyDescent="0.3">
      <c r="A87" s="1"/>
      <c r="B87" s="45" t="s">
        <v>602</v>
      </c>
      <c r="C87" s="46" t="s">
        <v>603</v>
      </c>
      <c r="D87" s="3">
        <v>567000</v>
      </c>
      <c r="E87" s="11">
        <v>566520.18000000005</v>
      </c>
      <c r="F87" s="3">
        <v>0</v>
      </c>
      <c r="G87" s="11">
        <v>0</v>
      </c>
      <c r="H87" s="3">
        <f t="shared" si="2"/>
        <v>0</v>
      </c>
      <c r="I87" s="11"/>
      <c r="J87" s="42"/>
    </row>
    <row r="88" spans="1:10" ht="13" hidden="1" x14ac:dyDescent="0.3">
      <c r="A88" s="1"/>
      <c r="B88" s="44" t="s">
        <v>604</v>
      </c>
      <c r="C88" s="46" t="s">
        <v>605</v>
      </c>
      <c r="D88" s="3">
        <v>186000</v>
      </c>
      <c r="E88" s="11">
        <v>185824.8</v>
      </c>
      <c r="F88" s="3">
        <v>0</v>
      </c>
      <c r="G88" s="11">
        <v>0</v>
      </c>
      <c r="H88" s="3">
        <f t="shared" si="2"/>
        <v>0</v>
      </c>
      <c r="I88" s="11"/>
      <c r="J88" s="42"/>
    </row>
    <row r="89" spans="1:10" ht="25.5" x14ac:dyDescent="0.3">
      <c r="A89" s="1"/>
      <c r="B89" s="45" t="s">
        <v>1236</v>
      </c>
      <c r="C89" s="46" t="s">
        <v>1237</v>
      </c>
      <c r="D89" s="3">
        <v>1190000</v>
      </c>
      <c r="E89" s="11">
        <v>1050740</v>
      </c>
      <c r="F89" s="3">
        <v>139260</v>
      </c>
      <c r="G89" s="11">
        <v>0</v>
      </c>
      <c r="H89" s="3">
        <f t="shared" si="2"/>
        <v>139260</v>
      </c>
      <c r="I89" s="11">
        <v>139260</v>
      </c>
      <c r="J89" s="42" t="s">
        <v>1221</v>
      </c>
    </row>
    <row r="90" spans="1:10" ht="13" hidden="1" x14ac:dyDescent="0.3">
      <c r="A90" s="1"/>
      <c r="B90" s="44" t="s">
        <v>606</v>
      </c>
      <c r="C90" s="46" t="s">
        <v>607</v>
      </c>
      <c r="D90" s="3">
        <v>304000</v>
      </c>
      <c r="E90" s="11">
        <v>304000</v>
      </c>
      <c r="F90" s="3">
        <v>0</v>
      </c>
      <c r="G90" s="11">
        <v>0</v>
      </c>
      <c r="H90" s="3">
        <f t="shared" si="2"/>
        <v>0</v>
      </c>
      <c r="I90" s="11"/>
      <c r="J90" s="42"/>
    </row>
    <row r="91" spans="1:10" ht="24" x14ac:dyDescent="0.3">
      <c r="A91" s="1"/>
      <c r="B91" s="45" t="s">
        <v>608</v>
      </c>
      <c r="C91" s="46" t="s">
        <v>609</v>
      </c>
      <c r="D91" s="3">
        <v>1506500</v>
      </c>
      <c r="E91" s="11">
        <v>918685.86</v>
      </c>
      <c r="F91" s="3">
        <v>659511</v>
      </c>
      <c r="G91" s="11">
        <v>71697.38</v>
      </c>
      <c r="H91" s="3">
        <f t="shared" si="2"/>
        <v>587813.62</v>
      </c>
      <c r="I91" s="11">
        <v>100000</v>
      </c>
      <c r="J91" s="112" t="s">
        <v>1238</v>
      </c>
    </row>
    <row r="92" spans="1:10" ht="25.5" hidden="1" x14ac:dyDescent="0.3">
      <c r="A92" s="1"/>
      <c r="B92" s="44" t="s">
        <v>610</v>
      </c>
      <c r="C92" s="46" t="s">
        <v>611</v>
      </c>
      <c r="D92" s="3">
        <v>80000</v>
      </c>
      <c r="E92" s="11">
        <v>84694.37</v>
      </c>
      <c r="F92" s="3">
        <v>0</v>
      </c>
      <c r="G92" s="11">
        <v>0</v>
      </c>
      <c r="H92" s="3">
        <f t="shared" si="2"/>
        <v>0</v>
      </c>
      <c r="I92" s="11"/>
      <c r="J92" s="42"/>
    </row>
    <row r="93" spans="1:10" ht="13" hidden="1" x14ac:dyDescent="0.3">
      <c r="A93" s="1"/>
      <c r="B93" s="45" t="s">
        <v>612</v>
      </c>
      <c r="C93" s="46" t="s">
        <v>613</v>
      </c>
      <c r="D93" s="3">
        <v>16089287</v>
      </c>
      <c r="E93" s="11">
        <v>16089285.33</v>
      </c>
      <c r="F93" s="3">
        <v>0</v>
      </c>
      <c r="G93" s="11">
        <v>0</v>
      </c>
      <c r="H93" s="3">
        <f t="shared" si="2"/>
        <v>0</v>
      </c>
      <c r="I93" s="11"/>
      <c r="J93" s="42"/>
    </row>
    <row r="94" spans="1:10" ht="25.5" hidden="1" x14ac:dyDescent="0.3">
      <c r="A94" s="1"/>
      <c r="B94" s="44" t="s">
        <v>614</v>
      </c>
      <c r="C94" s="46" t="s">
        <v>615</v>
      </c>
      <c r="D94" s="3">
        <v>60000</v>
      </c>
      <c r="E94" s="11">
        <v>49200</v>
      </c>
      <c r="F94" s="3">
        <v>0</v>
      </c>
      <c r="G94" s="11">
        <v>0</v>
      </c>
      <c r="H94" s="3">
        <f t="shared" si="2"/>
        <v>0</v>
      </c>
      <c r="I94" s="11"/>
      <c r="J94" s="42"/>
    </row>
    <row r="95" spans="1:10" ht="25.5" hidden="1" x14ac:dyDescent="0.3">
      <c r="A95" s="1"/>
      <c r="B95" s="44" t="s">
        <v>616</v>
      </c>
      <c r="C95" s="46" t="s">
        <v>617</v>
      </c>
      <c r="D95" s="3">
        <v>2806532</v>
      </c>
      <c r="E95" s="11">
        <v>2810001.36</v>
      </c>
      <c r="F95" s="3">
        <v>0</v>
      </c>
      <c r="G95" s="11">
        <v>0</v>
      </c>
      <c r="H95" s="3">
        <f t="shared" si="2"/>
        <v>0</v>
      </c>
      <c r="I95" s="11"/>
      <c r="J95" s="42"/>
    </row>
    <row r="96" spans="1:10" ht="25.5" hidden="1" x14ac:dyDescent="0.3">
      <c r="A96" s="1"/>
      <c r="B96" s="44" t="s">
        <v>618</v>
      </c>
      <c r="C96" s="46" t="s">
        <v>619</v>
      </c>
      <c r="D96" s="3">
        <v>2000000</v>
      </c>
      <c r="E96" s="11">
        <v>1996615.51</v>
      </c>
      <c r="F96" s="3">
        <v>0</v>
      </c>
      <c r="G96" s="11">
        <v>0</v>
      </c>
      <c r="H96" s="3">
        <f t="shared" si="2"/>
        <v>0</v>
      </c>
      <c r="I96" s="11"/>
      <c r="J96" s="42"/>
    </row>
    <row r="97" spans="1:10" ht="13" hidden="1" x14ac:dyDescent="0.3">
      <c r="A97" s="1"/>
      <c r="B97" s="44" t="s">
        <v>620</v>
      </c>
      <c r="C97" s="6" t="s">
        <v>621</v>
      </c>
      <c r="D97" s="3">
        <v>7962287</v>
      </c>
      <c r="E97" s="11">
        <v>8197684.25</v>
      </c>
      <c r="F97" s="3">
        <v>0</v>
      </c>
      <c r="G97" s="11">
        <v>0</v>
      </c>
      <c r="H97" s="3">
        <f t="shared" si="2"/>
        <v>0</v>
      </c>
      <c r="I97" s="11"/>
      <c r="J97" s="42"/>
    </row>
    <row r="98" spans="1:10" ht="13" hidden="1" x14ac:dyDescent="0.3">
      <c r="A98" s="1"/>
      <c r="B98" s="44" t="s">
        <v>622</v>
      </c>
      <c r="C98" s="46" t="s">
        <v>623</v>
      </c>
      <c r="D98" s="3">
        <v>17012713</v>
      </c>
      <c r="E98" s="11">
        <v>17243593.68</v>
      </c>
      <c r="F98" s="3">
        <v>0</v>
      </c>
      <c r="G98" s="11">
        <v>0</v>
      </c>
      <c r="H98" s="3">
        <f t="shared" si="2"/>
        <v>0</v>
      </c>
      <c r="I98" s="11"/>
      <c r="J98" s="42"/>
    </row>
    <row r="99" spans="1:10" ht="13" hidden="1" x14ac:dyDescent="0.3">
      <c r="A99" s="1"/>
      <c r="B99" s="44" t="s">
        <v>624</v>
      </c>
      <c r="C99" s="46" t="s">
        <v>625</v>
      </c>
      <c r="D99" s="3">
        <v>565000</v>
      </c>
      <c r="E99" s="11">
        <v>563260</v>
      </c>
      <c r="F99" s="3">
        <v>0</v>
      </c>
      <c r="G99" s="11">
        <v>0</v>
      </c>
      <c r="H99" s="3">
        <f t="shared" si="2"/>
        <v>0</v>
      </c>
      <c r="I99" s="11"/>
      <c r="J99" s="42"/>
    </row>
    <row r="100" spans="1:10" ht="13" hidden="1" x14ac:dyDescent="0.3">
      <c r="A100" s="1"/>
      <c r="B100" s="44" t="s">
        <v>626</v>
      </c>
      <c r="C100" s="46" t="s">
        <v>627</v>
      </c>
      <c r="D100" s="3">
        <v>127840</v>
      </c>
      <c r="E100" s="11">
        <v>127840</v>
      </c>
      <c r="F100" s="3">
        <v>0</v>
      </c>
      <c r="G100" s="11">
        <v>0</v>
      </c>
      <c r="H100" s="3">
        <f t="shared" si="2"/>
        <v>0</v>
      </c>
      <c r="I100" s="11"/>
      <c r="J100" s="42"/>
    </row>
    <row r="101" spans="1:10" ht="13" hidden="1" x14ac:dyDescent="0.3">
      <c r="A101" s="1"/>
      <c r="B101" s="44" t="s">
        <v>628</v>
      </c>
      <c r="C101" s="46" t="s">
        <v>629</v>
      </c>
      <c r="D101" s="3">
        <v>45000</v>
      </c>
      <c r="E101" s="11">
        <v>43141.75</v>
      </c>
      <c r="F101" s="3">
        <v>0</v>
      </c>
      <c r="G101" s="11">
        <v>0</v>
      </c>
      <c r="H101" s="3">
        <f t="shared" si="2"/>
        <v>0</v>
      </c>
      <c r="I101" s="11"/>
      <c r="J101" s="42"/>
    </row>
    <row r="102" spans="1:10" ht="13" hidden="1" x14ac:dyDescent="0.3">
      <c r="A102" s="1"/>
      <c r="B102" s="44" t="s">
        <v>630</v>
      </c>
      <c r="C102" s="46" t="s">
        <v>631</v>
      </c>
      <c r="D102" s="3">
        <v>273160</v>
      </c>
      <c r="E102" s="11">
        <v>273160</v>
      </c>
      <c r="F102" s="3">
        <v>0</v>
      </c>
      <c r="G102" s="11">
        <v>0</v>
      </c>
      <c r="H102" s="3">
        <f t="shared" si="2"/>
        <v>0</v>
      </c>
      <c r="I102" s="11"/>
      <c r="J102" s="42"/>
    </row>
    <row r="103" spans="1:10" ht="13" hidden="1" x14ac:dyDescent="0.3">
      <c r="A103" s="1"/>
      <c r="B103" s="44" t="s">
        <v>632</v>
      </c>
      <c r="C103" s="46" t="s">
        <v>633</v>
      </c>
      <c r="D103" s="3">
        <v>162633</v>
      </c>
      <c r="E103" s="11">
        <v>162632.93</v>
      </c>
      <c r="F103" s="3">
        <v>0</v>
      </c>
      <c r="G103" s="11">
        <v>0</v>
      </c>
      <c r="H103" s="3">
        <f t="shared" si="2"/>
        <v>0</v>
      </c>
      <c r="I103" s="11"/>
      <c r="J103" s="42"/>
    </row>
    <row r="104" spans="1:10" ht="13" hidden="1" x14ac:dyDescent="0.3">
      <c r="A104" s="1"/>
      <c r="B104" s="44" t="s">
        <v>634</v>
      </c>
      <c r="C104" s="46" t="s">
        <v>635</v>
      </c>
      <c r="D104" s="3">
        <v>36082</v>
      </c>
      <c r="E104" s="11">
        <v>36081.67</v>
      </c>
      <c r="F104" s="3">
        <v>0</v>
      </c>
      <c r="G104" s="11">
        <v>0</v>
      </c>
      <c r="H104" s="3">
        <f t="shared" si="2"/>
        <v>0</v>
      </c>
      <c r="I104" s="11"/>
      <c r="J104" s="42"/>
    </row>
    <row r="105" spans="1:10" ht="13" hidden="1" x14ac:dyDescent="0.3">
      <c r="A105" s="1"/>
      <c r="B105" s="44" t="s">
        <v>636</v>
      </c>
      <c r="C105" s="46" t="s">
        <v>637</v>
      </c>
      <c r="D105" s="3">
        <v>60349</v>
      </c>
      <c r="E105" s="11">
        <v>60348.75</v>
      </c>
      <c r="F105" s="3">
        <v>0</v>
      </c>
      <c r="G105" s="11">
        <v>0</v>
      </c>
      <c r="H105" s="3">
        <f t="shared" si="2"/>
        <v>0</v>
      </c>
      <c r="I105" s="11"/>
      <c r="J105" s="42"/>
    </row>
    <row r="106" spans="1:10" ht="13" hidden="1" x14ac:dyDescent="0.3">
      <c r="A106" s="1"/>
      <c r="B106" s="44" t="s">
        <v>638</v>
      </c>
      <c r="C106" s="46" t="s">
        <v>639</v>
      </c>
      <c r="D106" s="3">
        <v>171955</v>
      </c>
      <c r="E106" s="11">
        <v>171955</v>
      </c>
      <c r="F106" s="3">
        <v>0</v>
      </c>
      <c r="G106" s="11">
        <v>0</v>
      </c>
      <c r="H106" s="3">
        <f t="shared" si="2"/>
        <v>0</v>
      </c>
      <c r="I106" s="11"/>
      <c r="J106" s="42"/>
    </row>
    <row r="107" spans="1:10" ht="13" hidden="1" x14ac:dyDescent="0.3">
      <c r="A107" s="1"/>
      <c r="B107" s="44" t="s">
        <v>640</v>
      </c>
      <c r="C107" s="46" t="s">
        <v>641</v>
      </c>
      <c r="D107" s="3">
        <v>91632</v>
      </c>
      <c r="E107" s="11">
        <v>91632</v>
      </c>
      <c r="F107" s="3">
        <v>0</v>
      </c>
      <c r="G107" s="11">
        <v>0</v>
      </c>
      <c r="H107" s="3">
        <f t="shared" si="2"/>
        <v>0</v>
      </c>
      <c r="I107" s="11"/>
      <c r="J107" s="42"/>
    </row>
    <row r="108" spans="1:10" ht="13" hidden="1" x14ac:dyDescent="0.3">
      <c r="A108" s="1"/>
      <c r="B108" s="44" t="s">
        <v>642</v>
      </c>
      <c r="C108" s="46" t="s">
        <v>643</v>
      </c>
      <c r="D108" s="3">
        <v>50475</v>
      </c>
      <c r="E108" s="11">
        <v>50475.34</v>
      </c>
      <c r="F108" s="3">
        <v>0</v>
      </c>
      <c r="G108" s="11">
        <v>0</v>
      </c>
      <c r="H108" s="3">
        <f t="shared" si="2"/>
        <v>0</v>
      </c>
      <c r="I108" s="11"/>
      <c r="J108" s="42"/>
    </row>
    <row r="109" spans="1:10" ht="13" hidden="1" x14ac:dyDescent="0.3">
      <c r="A109" s="1"/>
      <c r="B109" s="44" t="s">
        <v>644</v>
      </c>
      <c r="C109" s="46" t="s">
        <v>645</v>
      </c>
      <c r="D109" s="3">
        <v>25307</v>
      </c>
      <c r="E109" s="11">
        <v>25306.68</v>
      </c>
      <c r="F109" s="3">
        <v>0</v>
      </c>
      <c r="G109" s="11">
        <v>0</v>
      </c>
      <c r="H109" s="3">
        <f t="shared" si="2"/>
        <v>0</v>
      </c>
      <c r="I109" s="11"/>
      <c r="J109" s="42"/>
    </row>
    <row r="110" spans="1:10" ht="13" hidden="1" x14ac:dyDescent="0.3">
      <c r="A110" s="1"/>
      <c r="B110" s="44" t="s">
        <v>646</v>
      </c>
      <c r="C110" s="46" t="s">
        <v>647</v>
      </c>
      <c r="D110" s="3">
        <v>58000</v>
      </c>
      <c r="E110" s="11">
        <v>57699.88</v>
      </c>
      <c r="F110" s="3">
        <v>0</v>
      </c>
      <c r="G110" s="11">
        <v>0</v>
      </c>
      <c r="H110" s="3">
        <f t="shared" si="2"/>
        <v>0</v>
      </c>
      <c r="I110" s="11"/>
      <c r="J110" s="42"/>
    </row>
    <row r="111" spans="1:10" ht="13" hidden="1" x14ac:dyDescent="0.3">
      <c r="A111" s="1"/>
      <c r="B111" s="44" t="s">
        <v>648</v>
      </c>
      <c r="C111" s="46" t="s">
        <v>649</v>
      </c>
      <c r="D111" s="3">
        <v>108000</v>
      </c>
      <c r="E111" s="11">
        <v>107999.36</v>
      </c>
      <c r="F111" s="3">
        <v>0</v>
      </c>
      <c r="G111" s="11">
        <v>0</v>
      </c>
      <c r="H111" s="3">
        <f t="shared" si="2"/>
        <v>0</v>
      </c>
      <c r="I111" s="11"/>
      <c r="J111" s="42"/>
    </row>
    <row r="112" spans="1:10" ht="13" hidden="1" x14ac:dyDescent="0.3">
      <c r="A112" s="1"/>
      <c r="B112" s="44" t="s">
        <v>650</v>
      </c>
      <c r="C112" s="46" t="s">
        <v>651</v>
      </c>
      <c r="D112" s="3">
        <v>34381</v>
      </c>
      <c r="E112" s="11">
        <v>34381.61</v>
      </c>
      <c r="F112" s="3">
        <v>0</v>
      </c>
      <c r="G112" s="11">
        <v>0</v>
      </c>
      <c r="H112" s="3">
        <f t="shared" si="2"/>
        <v>0</v>
      </c>
      <c r="I112" s="11"/>
      <c r="J112" s="42"/>
    </row>
    <row r="113" spans="1:10" ht="13" hidden="1" x14ac:dyDescent="0.3">
      <c r="A113" s="1"/>
      <c r="B113" s="44" t="s">
        <v>652</v>
      </c>
      <c r="C113" s="46" t="s">
        <v>653</v>
      </c>
      <c r="D113" s="3">
        <v>25000</v>
      </c>
      <c r="E113" s="11">
        <v>24999.599999999999</v>
      </c>
      <c r="F113" s="3">
        <v>0</v>
      </c>
      <c r="G113" s="11">
        <v>0</v>
      </c>
      <c r="H113" s="3">
        <f t="shared" si="2"/>
        <v>0</v>
      </c>
      <c r="I113" s="11"/>
      <c r="J113" s="42"/>
    </row>
    <row r="114" spans="1:10" ht="13" x14ac:dyDescent="0.3">
      <c r="A114" s="1"/>
      <c r="B114" s="45" t="s">
        <v>654</v>
      </c>
      <c r="C114" s="46" t="s">
        <v>655</v>
      </c>
      <c r="D114" s="3">
        <v>0</v>
      </c>
      <c r="E114" s="11">
        <v>31366.83</v>
      </c>
      <c r="F114" s="3">
        <v>-31367</v>
      </c>
      <c r="G114" s="11">
        <v>0</v>
      </c>
      <c r="H114" s="3">
        <f t="shared" si="2"/>
        <v>-31367</v>
      </c>
      <c r="I114" s="11">
        <v>-31367</v>
      </c>
      <c r="J114" s="42" t="s">
        <v>1221</v>
      </c>
    </row>
    <row r="115" spans="1:10" ht="25.5" hidden="1" x14ac:dyDescent="0.3">
      <c r="A115" s="1"/>
      <c r="B115" s="44" t="s">
        <v>656</v>
      </c>
      <c r="C115" s="46" t="s">
        <v>657</v>
      </c>
      <c r="D115" s="3">
        <v>190000</v>
      </c>
      <c r="E115" s="11">
        <v>198108.79999999999</v>
      </c>
      <c r="F115" s="3">
        <v>0</v>
      </c>
      <c r="G115" s="11">
        <v>0</v>
      </c>
      <c r="H115" s="3">
        <f t="shared" si="2"/>
        <v>0</v>
      </c>
      <c r="I115" s="11"/>
      <c r="J115" s="110" t="s">
        <v>1239</v>
      </c>
    </row>
    <row r="116" spans="1:10" ht="13" hidden="1" x14ac:dyDescent="0.3">
      <c r="A116" s="1"/>
      <c r="B116" s="45" t="s">
        <v>658</v>
      </c>
      <c r="C116" s="46" t="s">
        <v>477</v>
      </c>
      <c r="D116" s="3">
        <v>550000</v>
      </c>
      <c r="E116" s="11">
        <v>550028.82999999996</v>
      </c>
      <c r="F116" s="3">
        <v>0</v>
      </c>
      <c r="G116" s="11">
        <v>0</v>
      </c>
      <c r="H116" s="3">
        <f t="shared" si="2"/>
        <v>0</v>
      </c>
      <c r="I116" s="11"/>
      <c r="J116" s="110" t="s">
        <v>1240</v>
      </c>
    </row>
    <row r="117" spans="1:10" ht="13" x14ac:dyDescent="0.3">
      <c r="A117" s="1"/>
      <c r="B117" s="45" t="s">
        <v>659</v>
      </c>
      <c r="C117" s="46" t="s">
        <v>660</v>
      </c>
      <c r="D117" s="3">
        <v>2515600</v>
      </c>
      <c r="E117" s="11">
        <v>2805772.33</v>
      </c>
      <c r="F117" s="3">
        <v>948040</v>
      </c>
      <c r="G117" s="11">
        <v>863212.51</v>
      </c>
      <c r="H117" s="3">
        <f t="shared" si="2"/>
        <v>84827.489999999991</v>
      </c>
      <c r="I117" s="11">
        <v>84827</v>
      </c>
      <c r="J117" s="110" t="s">
        <v>1221</v>
      </c>
    </row>
    <row r="118" spans="1:10" ht="13" x14ac:dyDescent="0.3">
      <c r="A118" s="1"/>
      <c r="B118" s="45" t="s">
        <v>661</v>
      </c>
      <c r="C118" s="46" t="s">
        <v>662</v>
      </c>
      <c r="D118" s="3">
        <v>3168750</v>
      </c>
      <c r="E118" s="11">
        <v>3165802.23</v>
      </c>
      <c r="F118" s="3">
        <v>1644318</v>
      </c>
      <c r="G118" s="11">
        <v>1641370.48</v>
      </c>
      <c r="H118" s="3">
        <f t="shared" ref="H118:H121" si="3">SUM(F118-G118)</f>
        <v>2947.5200000000186</v>
      </c>
      <c r="I118" s="11">
        <v>2948</v>
      </c>
      <c r="J118" s="42" t="s">
        <v>1221</v>
      </c>
    </row>
    <row r="119" spans="1:10" ht="13" x14ac:dyDescent="0.3">
      <c r="A119" s="1"/>
      <c r="B119" s="45" t="s">
        <v>663</v>
      </c>
      <c r="C119" s="46" t="s">
        <v>664</v>
      </c>
      <c r="D119" s="3">
        <v>16280250</v>
      </c>
      <c r="E119" s="11">
        <v>2422159.83</v>
      </c>
      <c r="F119" s="3">
        <v>14786480</v>
      </c>
      <c r="G119" s="11">
        <v>928390.32</v>
      </c>
      <c r="H119" s="3">
        <f t="shared" si="3"/>
        <v>13858089.68</v>
      </c>
      <c r="I119" s="11">
        <v>13858090</v>
      </c>
      <c r="J119" s="42" t="s">
        <v>1241</v>
      </c>
    </row>
    <row r="120" spans="1:10" ht="13" hidden="1" x14ac:dyDescent="0.3">
      <c r="A120" s="1"/>
      <c r="B120" s="44" t="s">
        <v>665</v>
      </c>
      <c r="C120" s="46" t="s">
        <v>666</v>
      </c>
      <c r="D120" s="3">
        <v>147286</v>
      </c>
      <c r="E120" s="11">
        <v>147285.34</v>
      </c>
      <c r="F120" s="3">
        <v>0</v>
      </c>
      <c r="G120" s="11">
        <v>0</v>
      </c>
      <c r="H120" s="3">
        <f t="shared" si="3"/>
        <v>0</v>
      </c>
      <c r="I120" s="11"/>
      <c r="J120" s="42"/>
    </row>
    <row r="121" spans="1:10" ht="25.5" hidden="1" x14ac:dyDescent="0.3">
      <c r="A121" s="1"/>
      <c r="B121" s="44" t="s">
        <v>667</v>
      </c>
      <c r="C121" s="46" t="s">
        <v>668</v>
      </c>
      <c r="D121" s="3">
        <v>831213</v>
      </c>
      <c r="E121" s="11">
        <v>831213.03</v>
      </c>
      <c r="F121" s="3">
        <v>0</v>
      </c>
      <c r="G121" s="11">
        <v>0</v>
      </c>
      <c r="H121" s="3">
        <f t="shared" si="3"/>
        <v>0</v>
      </c>
      <c r="I121" s="11"/>
      <c r="J121" s="42"/>
    </row>
    <row r="122" spans="1:10" ht="25.5" hidden="1" x14ac:dyDescent="0.3">
      <c r="A122" s="1"/>
      <c r="B122" s="44" t="s">
        <v>669</v>
      </c>
      <c r="C122" s="46" t="s">
        <v>670</v>
      </c>
      <c r="D122" s="3"/>
      <c r="E122" s="11"/>
      <c r="F122" s="3"/>
      <c r="G122" s="11"/>
      <c r="H122" s="3"/>
      <c r="I122" s="11"/>
      <c r="J122" s="42"/>
    </row>
    <row r="123" spans="1:10" ht="13" x14ac:dyDescent="0.3">
      <c r="A123" s="1"/>
      <c r="B123" s="44" t="s">
        <v>671</v>
      </c>
      <c r="C123" s="46" t="s">
        <v>672</v>
      </c>
      <c r="D123" s="3">
        <v>231282</v>
      </c>
      <c r="E123" s="11">
        <v>213208.32000000001</v>
      </c>
      <c r="F123" s="3">
        <v>18074</v>
      </c>
      <c r="G123" s="11">
        <v>0</v>
      </c>
      <c r="H123" s="3">
        <f t="shared" ref="H123:H151" si="4">SUM(F123-G123)</f>
        <v>18074</v>
      </c>
      <c r="I123" s="11">
        <v>18074</v>
      </c>
      <c r="J123" s="42" t="s">
        <v>1221</v>
      </c>
    </row>
    <row r="124" spans="1:10" ht="25.5" hidden="1" x14ac:dyDescent="0.3">
      <c r="A124" s="1"/>
      <c r="B124" s="44" t="s">
        <v>673</v>
      </c>
      <c r="C124" s="46" t="s">
        <v>674</v>
      </c>
      <c r="D124" s="3">
        <v>90000</v>
      </c>
      <c r="E124" s="11">
        <v>90000</v>
      </c>
      <c r="F124" s="3">
        <v>0</v>
      </c>
      <c r="G124" s="11">
        <v>0</v>
      </c>
      <c r="H124" s="3">
        <f t="shared" si="4"/>
        <v>0</v>
      </c>
      <c r="I124" s="11"/>
      <c r="J124" s="42"/>
    </row>
    <row r="125" spans="1:10" ht="13" hidden="1" x14ac:dyDescent="0.3">
      <c r="A125" s="1"/>
      <c r="B125" s="44" t="s">
        <v>675</v>
      </c>
      <c r="C125" s="46" t="s">
        <v>676</v>
      </c>
      <c r="D125" s="3">
        <v>305619</v>
      </c>
      <c r="E125" s="11">
        <v>305619.02</v>
      </c>
      <c r="F125" s="3">
        <v>0</v>
      </c>
      <c r="G125" s="11">
        <v>0</v>
      </c>
      <c r="H125" s="3">
        <f t="shared" si="4"/>
        <v>0</v>
      </c>
      <c r="I125" s="11"/>
      <c r="J125" s="42"/>
    </row>
    <row r="126" spans="1:10" ht="25.5" hidden="1" x14ac:dyDescent="0.3">
      <c r="A126" s="1"/>
      <c r="B126" s="44" t="s">
        <v>677</v>
      </c>
      <c r="C126" s="46" t="s">
        <v>678</v>
      </c>
      <c r="D126" s="3">
        <v>129778</v>
      </c>
      <c r="E126" s="11">
        <v>129778.07</v>
      </c>
      <c r="F126" s="3">
        <v>0</v>
      </c>
      <c r="G126" s="11">
        <v>0</v>
      </c>
      <c r="H126" s="3">
        <f t="shared" si="4"/>
        <v>0</v>
      </c>
      <c r="I126" s="11"/>
      <c r="J126" s="42"/>
    </row>
    <row r="127" spans="1:10" ht="13" hidden="1" x14ac:dyDescent="0.3">
      <c r="A127" s="1"/>
      <c r="B127" s="44" t="s">
        <v>679</v>
      </c>
      <c r="C127" s="46" t="s">
        <v>680</v>
      </c>
      <c r="D127" s="3">
        <v>111869</v>
      </c>
      <c r="E127" s="11">
        <v>111869.13</v>
      </c>
      <c r="F127" s="3">
        <v>0</v>
      </c>
      <c r="G127" s="11">
        <v>0</v>
      </c>
      <c r="H127" s="3">
        <f t="shared" si="4"/>
        <v>0</v>
      </c>
      <c r="I127" s="11"/>
      <c r="J127" s="42"/>
    </row>
    <row r="128" spans="1:10" ht="13" hidden="1" x14ac:dyDescent="0.3">
      <c r="A128" s="1"/>
      <c r="B128" s="44" t="s">
        <v>681</v>
      </c>
      <c r="C128" s="46" t="s">
        <v>682</v>
      </c>
      <c r="D128" s="3">
        <v>36327</v>
      </c>
      <c r="E128" s="11">
        <v>36326.5</v>
      </c>
      <c r="F128" s="3">
        <v>0</v>
      </c>
      <c r="G128" s="11">
        <v>0</v>
      </c>
      <c r="H128" s="3">
        <f t="shared" si="4"/>
        <v>0</v>
      </c>
      <c r="I128" s="11"/>
      <c r="J128" s="42"/>
    </row>
    <row r="129" spans="1:10" ht="25.5" hidden="1" x14ac:dyDescent="0.3">
      <c r="A129" s="1"/>
      <c r="B129" s="44" t="s">
        <v>683</v>
      </c>
      <c r="C129" s="46" t="s">
        <v>684</v>
      </c>
      <c r="D129" s="3">
        <v>23000</v>
      </c>
      <c r="E129" s="11">
        <v>23000</v>
      </c>
      <c r="F129" s="3">
        <v>0</v>
      </c>
      <c r="G129" s="11">
        <v>0</v>
      </c>
      <c r="H129" s="3">
        <f t="shared" si="4"/>
        <v>0</v>
      </c>
      <c r="I129" s="11"/>
      <c r="J129" s="42"/>
    </row>
    <row r="130" spans="1:10" ht="13" hidden="1" x14ac:dyDescent="0.3">
      <c r="A130" s="1"/>
      <c r="B130" s="44" t="s">
        <v>685</v>
      </c>
      <c r="C130" s="46" t="s">
        <v>686</v>
      </c>
      <c r="D130" s="3">
        <v>29850</v>
      </c>
      <c r="E130" s="11">
        <v>29850.28</v>
      </c>
      <c r="F130" s="3">
        <v>0</v>
      </c>
      <c r="G130" s="11">
        <v>0</v>
      </c>
      <c r="H130" s="3">
        <f t="shared" si="4"/>
        <v>0</v>
      </c>
      <c r="I130" s="11"/>
      <c r="J130" s="42"/>
    </row>
    <row r="131" spans="1:10" ht="25.5" hidden="1" x14ac:dyDescent="0.3">
      <c r="A131" s="1"/>
      <c r="B131" s="44" t="s">
        <v>687</v>
      </c>
      <c r="C131" s="46" t="s">
        <v>688</v>
      </c>
      <c r="D131" s="3">
        <v>105000</v>
      </c>
      <c r="E131" s="11">
        <v>105000</v>
      </c>
      <c r="F131" s="3">
        <v>0</v>
      </c>
      <c r="G131" s="11">
        <v>0</v>
      </c>
      <c r="H131" s="3">
        <f t="shared" si="4"/>
        <v>0</v>
      </c>
      <c r="I131" s="11"/>
      <c r="J131" s="42"/>
    </row>
    <row r="132" spans="1:10" ht="25.5" hidden="1" x14ac:dyDescent="0.3">
      <c r="A132" s="1"/>
      <c r="B132" s="44" t="s">
        <v>689</v>
      </c>
      <c r="C132" s="46" t="s">
        <v>690</v>
      </c>
      <c r="D132" s="3">
        <v>61189</v>
      </c>
      <c r="E132" s="11">
        <v>61189</v>
      </c>
      <c r="F132" s="3">
        <v>0</v>
      </c>
      <c r="G132" s="11">
        <v>0</v>
      </c>
      <c r="H132" s="3">
        <f t="shared" si="4"/>
        <v>0</v>
      </c>
      <c r="I132" s="11"/>
      <c r="J132" s="42"/>
    </row>
    <row r="133" spans="1:10" ht="25.5" hidden="1" x14ac:dyDescent="0.3">
      <c r="A133" s="1"/>
      <c r="B133" s="44" t="s">
        <v>691</v>
      </c>
      <c r="C133" s="46" t="s">
        <v>692</v>
      </c>
      <c r="D133" s="3">
        <v>73986</v>
      </c>
      <c r="E133" s="11">
        <v>73986</v>
      </c>
      <c r="F133" s="3">
        <v>0</v>
      </c>
      <c r="G133" s="11">
        <v>0</v>
      </c>
      <c r="H133" s="3">
        <f t="shared" si="4"/>
        <v>0</v>
      </c>
      <c r="I133" s="11"/>
      <c r="J133" s="42"/>
    </row>
    <row r="134" spans="1:10" ht="25.5" hidden="1" x14ac:dyDescent="0.3">
      <c r="A134" s="1"/>
      <c r="B134" s="44" t="s">
        <v>693</v>
      </c>
      <c r="C134" s="46" t="s">
        <v>694</v>
      </c>
      <c r="D134" s="3">
        <v>105488</v>
      </c>
      <c r="E134" s="11">
        <v>105488</v>
      </c>
      <c r="F134" s="3">
        <v>0</v>
      </c>
      <c r="G134" s="11">
        <v>0</v>
      </c>
      <c r="H134" s="3">
        <f t="shared" si="4"/>
        <v>0</v>
      </c>
      <c r="I134" s="11"/>
      <c r="J134" s="42"/>
    </row>
    <row r="135" spans="1:10" ht="25.5" hidden="1" x14ac:dyDescent="0.3">
      <c r="A135" s="1"/>
      <c r="B135" s="44" t="s">
        <v>695</v>
      </c>
      <c r="C135" s="46" t="s">
        <v>696</v>
      </c>
      <c r="D135" s="3">
        <v>357067</v>
      </c>
      <c r="E135" s="11">
        <v>357067.15</v>
      </c>
      <c r="F135" s="3">
        <v>0</v>
      </c>
      <c r="G135" s="11">
        <v>0</v>
      </c>
      <c r="H135" s="3">
        <f t="shared" si="4"/>
        <v>0</v>
      </c>
      <c r="I135" s="11"/>
      <c r="J135" s="42"/>
    </row>
    <row r="136" spans="1:10" ht="13" hidden="1" x14ac:dyDescent="0.3">
      <c r="A136" s="1"/>
      <c r="B136" s="44" t="s">
        <v>697</v>
      </c>
      <c r="C136" s="46" t="s">
        <v>698</v>
      </c>
      <c r="D136" s="3">
        <v>35000</v>
      </c>
      <c r="E136" s="11">
        <v>35000</v>
      </c>
      <c r="F136" s="3">
        <v>0</v>
      </c>
      <c r="G136" s="11">
        <v>0</v>
      </c>
      <c r="H136" s="3">
        <f t="shared" si="4"/>
        <v>0</v>
      </c>
      <c r="I136" s="11"/>
      <c r="J136" s="42"/>
    </row>
    <row r="137" spans="1:10" ht="25.5" hidden="1" x14ac:dyDescent="0.3">
      <c r="A137" s="1"/>
      <c r="B137" s="44" t="s">
        <v>699</v>
      </c>
      <c r="C137" s="46" t="s">
        <v>700</v>
      </c>
      <c r="D137" s="3">
        <v>36017</v>
      </c>
      <c r="E137" s="11">
        <v>36017.25</v>
      </c>
      <c r="F137" s="3">
        <v>0</v>
      </c>
      <c r="G137" s="11">
        <v>0</v>
      </c>
      <c r="H137" s="3">
        <f t="shared" si="4"/>
        <v>0</v>
      </c>
      <c r="I137" s="11"/>
      <c r="J137" s="42"/>
    </row>
    <row r="138" spans="1:10" ht="25.5" hidden="1" x14ac:dyDescent="0.3">
      <c r="A138" s="1"/>
      <c r="B138" s="44" t="s">
        <v>701</v>
      </c>
      <c r="C138" s="46" t="s">
        <v>702</v>
      </c>
      <c r="D138" s="3">
        <v>110000</v>
      </c>
      <c r="E138" s="11">
        <v>110000.05</v>
      </c>
      <c r="F138" s="3">
        <v>0</v>
      </c>
      <c r="G138" s="11">
        <v>0</v>
      </c>
      <c r="H138" s="3">
        <f t="shared" si="4"/>
        <v>0</v>
      </c>
      <c r="I138" s="11"/>
      <c r="J138" s="42"/>
    </row>
    <row r="139" spans="1:10" ht="25.5" hidden="1" x14ac:dyDescent="0.3">
      <c r="A139" s="1"/>
      <c r="B139" s="44" t="s">
        <v>703</v>
      </c>
      <c r="C139" s="46" t="s">
        <v>704</v>
      </c>
      <c r="D139" s="3">
        <v>50098</v>
      </c>
      <c r="E139" s="11">
        <v>50098</v>
      </c>
      <c r="F139" s="3">
        <v>0</v>
      </c>
      <c r="G139" s="11">
        <v>0</v>
      </c>
      <c r="H139" s="3">
        <f t="shared" si="4"/>
        <v>0</v>
      </c>
      <c r="I139" s="11"/>
      <c r="J139" s="42"/>
    </row>
    <row r="140" spans="1:10" ht="13" hidden="1" x14ac:dyDescent="0.3">
      <c r="A140" s="1"/>
      <c r="B140" s="44" t="s">
        <v>705</v>
      </c>
      <c r="C140" s="46" t="s">
        <v>706</v>
      </c>
      <c r="D140" s="3">
        <v>26249</v>
      </c>
      <c r="E140" s="11">
        <v>26249.24</v>
      </c>
      <c r="F140" s="3">
        <v>0</v>
      </c>
      <c r="G140" s="11">
        <v>0</v>
      </c>
      <c r="H140" s="3">
        <f t="shared" si="4"/>
        <v>0</v>
      </c>
      <c r="I140" s="11"/>
      <c r="J140" s="42"/>
    </row>
    <row r="141" spans="1:10" ht="13" hidden="1" x14ac:dyDescent="0.3">
      <c r="A141" s="1"/>
      <c r="B141" s="44" t="s">
        <v>707</v>
      </c>
      <c r="C141" s="46" t="s">
        <v>708</v>
      </c>
      <c r="D141" s="3">
        <v>75000</v>
      </c>
      <c r="E141" s="11">
        <v>75000</v>
      </c>
      <c r="F141" s="3">
        <v>0</v>
      </c>
      <c r="G141" s="11">
        <v>0</v>
      </c>
      <c r="H141" s="3">
        <f t="shared" si="4"/>
        <v>0</v>
      </c>
      <c r="I141" s="11"/>
      <c r="J141" s="42"/>
    </row>
    <row r="142" spans="1:10" ht="13" hidden="1" x14ac:dyDescent="0.3">
      <c r="A142" s="1"/>
      <c r="B142" s="44" t="s">
        <v>709</v>
      </c>
      <c r="C142" s="6" t="s">
        <v>710</v>
      </c>
      <c r="D142" s="3">
        <v>7700000</v>
      </c>
      <c r="E142" s="11">
        <v>7699998.7400000002</v>
      </c>
      <c r="F142" s="3">
        <v>0</v>
      </c>
      <c r="G142" s="11">
        <v>0</v>
      </c>
      <c r="H142" s="3">
        <f t="shared" si="4"/>
        <v>0</v>
      </c>
      <c r="I142" s="11"/>
      <c r="J142" s="42"/>
    </row>
    <row r="143" spans="1:10" ht="13" hidden="1" x14ac:dyDescent="0.3">
      <c r="A143" s="1"/>
      <c r="B143" s="44" t="s">
        <v>711</v>
      </c>
      <c r="C143" s="6" t="s">
        <v>712</v>
      </c>
      <c r="D143" s="3">
        <v>32858</v>
      </c>
      <c r="E143" s="11">
        <v>32857.949999999997</v>
      </c>
      <c r="F143" s="3">
        <v>0</v>
      </c>
      <c r="G143" s="11">
        <v>0</v>
      </c>
      <c r="H143" s="3">
        <f t="shared" si="4"/>
        <v>0</v>
      </c>
      <c r="I143" s="11"/>
      <c r="J143" s="42"/>
    </row>
    <row r="144" spans="1:10" ht="13" hidden="1" x14ac:dyDescent="0.3">
      <c r="A144" s="1"/>
      <c r="B144" s="44" t="s">
        <v>713</v>
      </c>
      <c r="C144" s="6" t="s">
        <v>714</v>
      </c>
      <c r="D144" s="3">
        <v>185004</v>
      </c>
      <c r="E144" s="11">
        <v>185004</v>
      </c>
      <c r="F144" s="3">
        <v>0</v>
      </c>
      <c r="G144" s="11">
        <v>0</v>
      </c>
      <c r="H144" s="3">
        <f t="shared" si="4"/>
        <v>0</v>
      </c>
      <c r="I144" s="11"/>
      <c r="J144" s="42"/>
    </row>
    <row r="145" spans="1:10" ht="13" hidden="1" x14ac:dyDescent="0.3">
      <c r="A145" s="1"/>
      <c r="B145" s="45" t="s">
        <v>715</v>
      </c>
      <c r="C145" s="6" t="s">
        <v>716</v>
      </c>
      <c r="D145" s="3">
        <v>148800</v>
      </c>
      <c r="E145" s="11">
        <v>147823.06</v>
      </c>
      <c r="F145" s="3">
        <v>0</v>
      </c>
      <c r="G145" s="11">
        <v>0</v>
      </c>
      <c r="H145" s="3">
        <f t="shared" si="4"/>
        <v>0</v>
      </c>
      <c r="I145" s="11"/>
      <c r="J145" s="42"/>
    </row>
    <row r="146" spans="1:10" ht="13" hidden="1" x14ac:dyDescent="0.3">
      <c r="A146" s="1"/>
      <c r="B146" s="45" t="s">
        <v>717</v>
      </c>
      <c r="C146" s="6" t="s">
        <v>718</v>
      </c>
      <c r="D146" s="3">
        <v>148800</v>
      </c>
      <c r="E146" s="11">
        <v>148391.34</v>
      </c>
      <c r="F146" s="3">
        <v>0</v>
      </c>
      <c r="G146" s="11">
        <v>0</v>
      </c>
      <c r="H146" s="3">
        <f t="shared" si="4"/>
        <v>0</v>
      </c>
      <c r="I146" s="11"/>
      <c r="J146" s="42"/>
    </row>
    <row r="147" spans="1:10" ht="13" hidden="1" x14ac:dyDescent="0.3">
      <c r="A147" s="1"/>
      <c r="B147" s="45" t="s">
        <v>719</v>
      </c>
      <c r="C147" s="6" t="s">
        <v>720</v>
      </c>
      <c r="D147" s="3">
        <v>153000</v>
      </c>
      <c r="E147" s="11">
        <v>177095.02</v>
      </c>
      <c r="F147" s="3">
        <v>0</v>
      </c>
      <c r="G147" s="11">
        <v>0</v>
      </c>
      <c r="H147" s="3">
        <f t="shared" si="4"/>
        <v>0</v>
      </c>
      <c r="I147" s="11"/>
      <c r="J147" s="42"/>
    </row>
    <row r="148" spans="1:10" ht="13" hidden="1" x14ac:dyDescent="0.3">
      <c r="A148" s="1"/>
      <c r="B148" s="45" t="s">
        <v>721</v>
      </c>
      <c r="C148" s="6" t="s">
        <v>722</v>
      </c>
      <c r="D148" s="3">
        <v>153000</v>
      </c>
      <c r="E148" s="11">
        <v>152938.56</v>
      </c>
      <c r="F148" s="3">
        <v>0</v>
      </c>
      <c r="G148" s="11">
        <v>0</v>
      </c>
      <c r="H148" s="3">
        <f t="shared" si="4"/>
        <v>0</v>
      </c>
      <c r="I148" s="11"/>
      <c r="J148" s="42"/>
    </row>
    <row r="149" spans="1:10" ht="13" x14ac:dyDescent="0.3">
      <c r="A149" s="1"/>
      <c r="B149" s="45" t="s">
        <v>723</v>
      </c>
      <c r="C149" s="6" t="s">
        <v>724</v>
      </c>
      <c r="D149" s="3">
        <v>1850000</v>
      </c>
      <c r="E149" s="11">
        <v>1920053.98</v>
      </c>
      <c r="F149" s="3">
        <v>284850</v>
      </c>
      <c r="G149" s="11">
        <v>234904</v>
      </c>
      <c r="H149" s="3">
        <f t="shared" si="4"/>
        <v>49946</v>
      </c>
      <c r="I149" s="11">
        <v>49946</v>
      </c>
      <c r="J149" s="42" t="s">
        <v>1242</v>
      </c>
    </row>
    <row r="150" spans="1:10" ht="13" x14ac:dyDescent="0.3">
      <c r="A150" s="1"/>
      <c r="B150" s="45" t="s">
        <v>725</v>
      </c>
      <c r="C150" s="6" t="s">
        <v>726</v>
      </c>
      <c r="D150" s="3">
        <v>2073160</v>
      </c>
      <c r="E150" s="11">
        <v>2073160.01</v>
      </c>
      <c r="F150" s="3">
        <v>7705</v>
      </c>
      <c r="G150" s="11">
        <v>7705</v>
      </c>
      <c r="H150" s="3">
        <f t="shared" si="4"/>
        <v>0</v>
      </c>
      <c r="I150" s="11">
        <v>0</v>
      </c>
      <c r="J150" s="42" t="s">
        <v>1222</v>
      </c>
    </row>
    <row r="151" spans="1:10" ht="13" x14ac:dyDescent="0.3">
      <c r="A151" s="1"/>
      <c r="B151" s="45" t="s">
        <v>727</v>
      </c>
      <c r="C151" s="6" t="s">
        <v>728</v>
      </c>
      <c r="D151" s="3">
        <v>1013000</v>
      </c>
      <c r="E151" s="11">
        <v>0</v>
      </c>
      <c r="F151" s="3">
        <v>1013000</v>
      </c>
      <c r="G151" s="11">
        <v>0</v>
      </c>
      <c r="H151" s="3">
        <f t="shared" si="4"/>
        <v>1013000</v>
      </c>
      <c r="I151" s="11">
        <v>1013000</v>
      </c>
      <c r="J151" s="42" t="s">
        <v>1243</v>
      </c>
    </row>
    <row r="152" spans="1:10" ht="13" hidden="1" x14ac:dyDescent="0.3">
      <c r="A152" s="1"/>
      <c r="B152" s="44" t="s">
        <v>729</v>
      </c>
      <c r="C152" s="6" t="s">
        <v>730</v>
      </c>
      <c r="D152" s="3"/>
      <c r="E152" s="11"/>
      <c r="F152" s="3"/>
      <c r="G152" s="11"/>
      <c r="H152" s="3"/>
      <c r="I152" s="11"/>
      <c r="J152" s="42"/>
    </row>
    <row r="153" spans="1:10" ht="13" hidden="1" x14ac:dyDescent="0.3">
      <c r="A153" s="1"/>
      <c r="B153" s="44" t="s">
        <v>731</v>
      </c>
      <c r="C153" s="6" t="s">
        <v>732</v>
      </c>
      <c r="D153" s="3">
        <v>52459</v>
      </c>
      <c r="E153" s="11">
        <v>52459.46</v>
      </c>
      <c r="F153" s="3">
        <v>0</v>
      </c>
      <c r="G153" s="11">
        <v>0</v>
      </c>
      <c r="H153" s="3">
        <f t="shared" ref="H153:H162" si="5">SUM(F153-G153)</f>
        <v>0</v>
      </c>
      <c r="I153" s="11"/>
      <c r="J153" s="42"/>
    </row>
    <row r="154" spans="1:10" ht="13" hidden="1" x14ac:dyDescent="0.3">
      <c r="A154" s="1"/>
      <c r="B154" s="44" t="s">
        <v>733</v>
      </c>
      <c r="C154" s="6" t="s">
        <v>734</v>
      </c>
      <c r="D154" s="3">
        <v>71695</v>
      </c>
      <c r="E154" s="11">
        <v>71695.38</v>
      </c>
      <c r="F154" s="3">
        <v>0</v>
      </c>
      <c r="G154" s="11">
        <v>0</v>
      </c>
      <c r="H154" s="3">
        <f t="shared" si="5"/>
        <v>0</v>
      </c>
      <c r="I154" s="11"/>
      <c r="J154" s="42"/>
    </row>
    <row r="155" spans="1:10" ht="13" hidden="1" x14ac:dyDescent="0.3">
      <c r="A155" s="1"/>
      <c r="B155" s="44" t="s">
        <v>735</v>
      </c>
      <c r="C155" s="6" t="s">
        <v>736</v>
      </c>
      <c r="D155" s="3">
        <v>193884</v>
      </c>
      <c r="E155" s="11">
        <v>193883.68</v>
      </c>
      <c r="F155" s="3">
        <v>0</v>
      </c>
      <c r="G155" s="11">
        <v>0</v>
      </c>
      <c r="H155" s="3">
        <f t="shared" si="5"/>
        <v>0</v>
      </c>
      <c r="I155" s="11"/>
      <c r="J155" s="42"/>
    </row>
    <row r="156" spans="1:10" ht="13" hidden="1" x14ac:dyDescent="0.3">
      <c r="A156" s="1"/>
      <c r="B156" s="44" t="s">
        <v>737</v>
      </c>
      <c r="C156" s="6" t="s">
        <v>738</v>
      </c>
      <c r="D156" s="3">
        <v>57912</v>
      </c>
      <c r="E156" s="11">
        <v>57912</v>
      </c>
      <c r="F156" s="3">
        <v>0</v>
      </c>
      <c r="G156" s="11">
        <v>0</v>
      </c>
      <c r="H156" s="3">
        <f t="shared" si="5"/>
        <v>0</v>
      </c>
      <c r="I156" s="11"/>
      <c r="J156" s="42"/>
    </row>
    <row r="157" spans="1:10" ht="13" hidden="1" x14ac:dyDescent="0.3">
      <c r="A157" s="1"/>
      <c r="B157" s="44" t="s">
        <v>739</v>
      </c>
      <c r="C157" s="6" t="s">
        <v>740</v>
      </c>
      <c r="D157" s="3">
        <v>20741</v>
      </c>
      <c r="E157" s="11">
        <v>20740.599999999999</v>
      </c>
      <c r="F157" s="3">
        <v>0</v>
      </c>
      <c r="G157" s="11">
        <v>0</v>
      </c>
      <c r="H157" s="3">
        <f t="shared" si="5"/>
        <v>0</v>
      </c>
      <c r="I157" s="11"/>
      <c r="J157" s="42"/>
    </row>
    <row r="158" spans="1:10" ht="13" hidden="1" x14ac:dyDescent="0.3">
      <c r="A158" s="1"/>
      <c r="B158" s="44" t="s">
        <v>741</v>
      </c>
      <c r="C158" s="6" t="s">
        <v>742</v>
      </c>
      <c r="D158" s="3">
        <v>48080</v>
      </c>
      <c r="E158" s="11">
        <v>48080</v>
      </c>
      <c r="F158" s="3">
        <v>0</v>
      </c>
      <c r="G158" s="11">
        <v>0</v>
      </c>
      <c r="H158" s="3">
        <f t="shared" si="5"/>
        <v>0</v>
      </c>
      <c r="I158" s="11"/>
      <c r="J158" s="42"/>
    </row>
    <row r="159" spans="1:10" ht="13" hidden="1" x14ac:dyDescent="0.3">
      <c r="A159" s="1"/>
      <c r="B159" s="44" t="s">
        <v>743</v>
      </c>
      <c r="C159" s="6" t="s">
        <v>744</v>
      </c>
      <c r="D159" s="3">
        <v>41438</v>
      </c>
      <c r="E159" s="11">
        <v>41438</v>
      </c>
      <c r="F159" s="3">
        <v>0</v>
      </c>
      <c r="G159" s="11">
        <v>0</v>
      </c>
      <c r="H159" s="3">
        <f t="shared" si="5"/>
        <v>0</v>
      </c>
      <c r="I159" s="11"/>
      <c r="J159" s="42"/>
    </row>
    <row r="160" spans="1:10" ht="13" hidden="1" x14ac:dyDescent="0.3">
      <c r="A160" s="1"/>
      <c r="B160" s="44" t="s">
        <v>745</v>
      </c>
      <c r="C160" s="6" t="s">
        <v>746</v>
      </c>
      <c r="D160" s="3">
        <v>50280</v>
      </c>
      <c r="E160" s="11">
        <v>50280</v>
      </c>
      <c r="F160" s="3">
        <v>0</v>
      </c>
      <c r="G160" s="11">
        <v>0</v>
      </c>
      <c r="H160" s="3">
        <f t="shared" si="5"/>
        <v>0</v>
      </c>
      <c r="I160" s="11"/>
      <c r="J160" s="42"/>
    </row>
    <row r="161" spans="1:10" ht="13" hidden="1" x14ac:dyDescent="0.3">
      <c r="A161" s="1"/>
      <c r="B161" s="44" t="s">
        <v>747</v>
      </c>
      <c r="C161" s="6" t="s">
        <v>748</v>
      </c>
      <c r="D161" s="3">
        <v>132120</v>
      </c>
      <c r="E161" s="11">
        <v>132119.51999999999</v>
      </c>
      <c r="F161" s="3">
        <v>0</v>
      </c>
      <c r="G161" s="11">
        <v>0</v>
      </c>
      <c r="H161" s="3">
        <f t="shared" si="5"/>
        <v>0</v>
      </c>
      <c r="I161" s="11"/>
      <c r="J161" s="42"/>
    </row>
    <row r="162" spans="1:10" ht="13" hidden="1" x14ac:dyDescent="0.3">
      <c r="A162" s="1"/>
      <c r="B162" s="44" t="s">
        <v>749</v>
      </c>
      <c r="C162" s="6" t="s">
        <v>750</v>
      </c>
      <c r="D162" s="3">
        <v>73890</v>
      </c>
      <c r="E162" s="11">
        <v>73889.8</v>
      </c>
      <c r="F162" s="3">
        <v>0</v>
      </c>
      <c r="G162" s="11">
        <v>0</v>
      </c>
      <c r="H162" s="3">
        <f t="shared" si="5"/>
        <v>0</v>
      </c>
      <c r="I162" s="11"/>
      <c r="J162" s="42"/>
    </row>
    <row r="163" spans="1:10" ht="13" hidden="1" x14ac:dyDescent="0.3">
      <c r="A163" s="1"/>
      <c r="B163" s="44" t="s">
        <v>751</v>
      </c>
      <c r="C163" s="6" t="s">
        <v>752</v>
      </c>
      <c r="D163" s="3"/>
      <c r="E163" s="11"/>
      <c r="F163" s="3"/>
      <c r="G163" s="11"/>
      <c r="H163" s="3"/>
      <c r="I163" s="11"/>
      <c r="J163" s="42"/>
    </row>
    <row r="164" spans="1:10" ht="13" hidden="1" x14ac:dyDescent="0.3">
      <c r="A164" s="1"/>
      <c r="B164" s="44" t="s">
        <v>753</v>
      </c>
      <c r="C164" s="6" t="s">
        <v>754</v>
      </c>
      <c r="D164" s="3">
        <v>68500</v>
      </c>
      <c r="E164" s="11">
        <v>68499.8</v>
      </c>
      <c r="F164" s="3">
        <v>0</v>
      </c>
      <c r="G164" s="11">
        <v>0</v>
      </c>
      <c r="H164" s="3">
        <f>SUM(F164-G164)</f>
        <v>0</v>
      </c>
      <c r="I164" s="11"/>
      <c r="J164" s="42"/>
    </row>
    <row r="165" spans="1:10" ht="13" hidden="1" x14ac:dyDescent="0.3">
      <c r="A165" s="1"/>
      <c r="B165" s="44" t="s">
        <v>755</v>
      </c>
      <c r="C165" s="6" t="s">
        <v>756</v>
      </c>
      <c r="D165" s="3"/>
      <c r="E165" s="11"/>
      <c r="F165" s="3"/>
      <c r="G165" s="11"/>
      <c r="H165" s="3"/>
      <c r="I165" s="11"/>
      <c r="J165" s="42"/>
    </row>
    <row r="166" spans="1:10" ht="13" hidden="1" x14ac:dyDescent="0.3">
      <c r="A166" s="1"/>
      <c r="B166" s="44" t="s">
        <v>757</v>
      </c>
      <c r="C166" s="6" t="s">
        <v>758</v>
      </c>
      <c r="D166" s="3">
        <v>822200</v>
      </c>
      <c r="E166" s="11">
        <v>794288.12</v>
      </c>
      <c r="F166" s="3">
        <v>0</v>
      </c>
      <c r="G166" s="11">
        <v>0</v>
      </c>
      <c r="H166" s="3">
        <f>SUM(F166-G166)</f>
        <v>0</v>
      </c>
      <c r="I166" s="11"/>
      <c r="J166" s="42"/>
    </row>
    <row r="167" spans="1:10" ht="13" hidden="1" x14ac:dyDescent="0.3">
      <c r="A167" s="1"/>
      <c r="B167" s="44" t="s">
        <v>759</v>
      </c>
      <c r="C167" s="6" t="s">
        <v>760</v>
      </c>
      <c r="D167" s="3">
        <v>355563</v>
      </c>
      <c r="E167" s="11">
        <v>293780.25</v>
      </c>
      <c r="F167" s="3">
        <v>0</v>
      </c>
      <c r="G167" s="11">
        <v>0</v>
      </c>
      <c r="H167" s="3">
        <f>SUM(F167-G167)</f>
        <v>0</v>
      </c>
      <c r="I167" s="11"/>
      <c r="J167" s="42"/>
    </row>
    <row r="168" spans="1:10" s="106" customFormat="1" ht="13" x14ac:dyDescent="0.3">
      <c r="A168" s="107"/>
      <c r="B168" s="45" t="s">
        <v>1244</v>
      </c>
      <c r="C168" s="120" t="s">
        <v>1246</v>
      </c>
      <c r="D168" s="108"/>
      <c r="E168" s="109"/>
      <c r="F168" s="108">
        <v>239697</v>
      </c>
      <c r="G168" s="109">
        <v>0</v>
      </c>
      <c r="H168" s="108">
        <v>239697</v>
      </c>
      <c r="I168" s="117">
        <v>239697</v>
      </c>
      <c r="J168" s="110" t="s">
        <v>1242</v>
      </c>
    </row>
    <row r="169" spans="1:10" ht="13" x14ac:dyDescent="0.3">
      <c r="A169" s="1"/>
      <c r="B169" s="45" t="s">
        <v>1245</v>
      </c>
      <c r="C169" s="116" t="s">
        <v>1247</v>
      </c>
      <c r="D169" s="3">
        <v>3070000</v>
      </c>
      <c r="E169" s="11">
        <v>2743020.42</v>
      </c>
      <c r="F169" s="3">
        <v>87283</v>
      </c>
      <c r="G169" s="11">
        <v>0</v>
      </c>
      <c r="H169" s="3">
        <f>SUM(F169-G169)</f>
        <v>87283</v>
      </c>
      <c r="I169" s="11">
        <v>87283</v>
      </c>
      <c r="J169" s="42" t="s">
        <v>1242</v>
      </c>
    </row>
    <row r="170" spans="1:10" ht="13" hidden="1" x14ac:dyDescent="0.3">
      <c r="A170" s="1"/>
      <c r="B170" s="44" t="s">
        <v>761</v>
      </c>
      <c r="C170" s="6" t="s">
        <v>762</v>
      </c>
      <c r="D170" s="3">
        <v>214239</v>
      </c>
      <c r="E170" s="11">
        <v>214238.9</v>
      </c>
      <c r="F170" s="3">
        <v>0</v>
      </c>
      <c r="G170" s="11">
        <v>0</v>
      </c>
      <c r="H170" s="3">
        <f>SUM(F170-G170)</f>
        <v>0</v>
      </c>
      <c r="I170" s="6"/>
      <c r="J170" s="42"/>
    </row>
    <row r="171" spans="1:10" ht="13" hidden="1" x14ac:dyDescent="0.3">
      <c r="A171" s="1"/>
      <c r="B171" s="44" t="s">
        <v>763</v>
      </c>
      <c r="C171" s="6" t="s">
        <v>764</v>
      </c>
      <c r="D171" s="3"/>
      <c r="E171" s="11"/>
      <c r="F171" s="3"/>
      <c r="G171" s="11"/>
      <c r="H171" s="3"/>
      <c r="I171" s="6"/>
      <c r="J171" s="42"/>
    </row>
    <row r="172" spans="1:10" ht="13" hidden="1" x14ac:dyDescent="0.3">
      <c r="A172" s="1"/>
      <c r="B172" s="44" t="s">
        <v>765</v>
      </c>
      <c r="C172" s="6" t="s">
        <v>766</v>
      </c>
      <c r="D172" s="3">
        <v>513100</v>
      </c>
      <c r="E172" s="11">
        <v>513100</v>
      </c>
      <c r="F172" s="3">
        <v>0</v>
      </c>
      <c r="G172" s="11">
        <v>0</v>
      </c>
      <c r="H172" s="3">
        <f>SUM(F172-G172)</f>
        <v>0</v>
      </c>
      <c r="I172" s="6"/>
      <c r="J172" s="42"/>
    </row>
    <row r="173" spans="1:10" ht="13" hidden="1" x14ac:dyDescent="0.3">
      <c r="A173" s="1"/>
      <c r="B173" s="44" t="s">
        <v>767</v>
      </c>
      <c r="C173" s="6" t="s">
        <v>768</v>
      </c>
      <c r="D173" s="3">
        <v>236555</v>
      </c>
      <c r="E173" s="11">
        <v>236555.31</v>
      </c>
      <c r="F173" s="3">
        <v>0</v>
      </c>
      <c r="G173" s="11">
        <v>0</v>
      </c>
      <c r="H173" s="3">
        <f>SUM(F173-G173)</f>
        <v>0</v>
      </c>
      <c r="I173" s="6"/>
      <c r="J173" s="42"/>
    </row>
    <row r="174" spans="1:10" ht="13" x14ac:dyDescent="0.3">
      <c r="A174" s="1"/>
      <c r="B174" s="47"/>
      <c r="C174" s="4"/>
      <c r="D174" s="49"/>
      <c r="E174" s="50"/>
      <c r="F174" s="49"/>
      <c r="G174" s="50"/>
      <c r="H174" s="49"/>
      <c r="I174" s="4"/>
      <c r="J174" s="23"/>
    </row>
    <row r="175" spans="1:10" ht="13" x14ac:dyDescent="0.3">
      <c r="A175" s="1"/>
      <c r="B175" s="24"/>
      <c r="C175" s="5" t="s">
        <v>1175</v>
      </c>
      <c r="D175" s="19">
        <f t="shared" ref="D175:H175" si="6">SUM(D4:D173)</f>
        <v>222351433</v>
      </c>
      <c r="E175" s="12">
        <f t="shared" si="6"/>
        <v>172659979.76000017</v>
      </c>
      <c r="F175" s="19">
        <f t="shared" si="6"/>
        <v>74579935</v>
      </c>
      <c r="G175" s="12">
        <f t="shared" si="6"/>
        <v>23058505.220000003</v>
      </c>
      <c r="H175" s="19">
        <f t="shared" si="6"/>
        <v>51521429.780000009</v>
      </c>
      <c r="I175" s="118">
        <f>SUM(I4:I173)</f>
        <v>51033077</v>
      </c>
      <c r="J175" s="15"/>
    </row>
    <row r="176" spans="1:10" x14ac:dyDescent="0.3">
      <c r="I176" s="18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activeCell="I18" sqref="I18"/>
    </sheetView>
  </sheetViews>
  <sheetFormatPr defaultRowHeight="12" x14ac:dyDescent="0.3"/>
  <cols>
    <col min="3" max="3" width="46.6640625" customWidth="1"/>
    <col min="4" max="9" width="12.6640625" customWidth="1"/>
    <col min="10" max="10" width="28.6640625" customWidth="1"/>
  </cols>
  <sheetData>
    <row r="1" spans="1:10" ht="13" x14ac:dyDescent="0.3">
      <c r="A1" s="1"/>
      <c r="B1" s="51"/>
      <c r="C1" s="62" t="s">
        <v>769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1170</v>
      </c>
      <c r="J1" s="28" t="s">
        <v>1172</v>
      </c>
    </row>
    <row r="2" spans="1:10" ht="25.5" x14ac:dyDescent="0.3">
      <c r="A2" s="1"/>
      <c r="B2" s="63"/>
      <c r="C2" s="64"/>
      <c r="D2" s="34" t="s">
        <v>1168</v>
      </c>
      <c r="E2" s="35" t="s">
        <v>1169</v>
      </c>
      <c r="F2" s="36">
        <v>2015</v>
      </c>
      <c r="G2" s="37" t="s">
        <v>6</v>
      </c>
      <c r="H2" s="37" t="s">
        <v>7</v>
      </c>
      <c r="I2" s="39" t="s">
        <v>1171</v>
      </c>
      <c r="J2" s="40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hidden="1" x14ac:dyDescent="0.3">
      <c r="A4" s="1"/>
      <c r="B4" s="43" t="s">
        <v>770</v>
      </c>
      <c r="C4" s="6" t="s">
        <v>771</v>
      </c>
      <c r="D4" s="3">
        <v>0</v>
      </c>
      <c r="E4" s="11">
        <v>0</v>
      </c>
      <c r="F4" s="3">
        <v>0</v>
      </c>
      <c r="G4" s="11">
        <v>0</v>
      </c>
      <c r="H4" s="3">
        <f t="shared" ref="H4:H27" si="0">SUM(F4-G4)</f>
        <v>0</v>
      </c>
      <c r="I4" s="6"/>
      <c r="J4" s="42"/>
    </row>
    <row r="5" spans="1:10" ht="13" x14ac:dyDescent="0.3">
      <c r="A5" s="1"/>
      <c r="B5" s="43" t="s">
        <v>772</v>
      </c>
      <c r="C5" s="6" t="s">
        <v>773</v>
      </c>
      <c r="D5" s="3">
        <v>6000092</v>
      </c>
      <c r="E5" s="11">
        <v>1366249.6</v>
      </c>
      <c r="F5" s="3">
        <v>4999209</v>
      </c>
      <c r="G5" s="11">
        <v>184200</v>
      </c>
      <c r="H5" s="3">
        <f t="shared" si="0"/>
        <v>4815009</v>
      </c>
      <c r="I5" s="11">
        <v>2000000</v>
      </c>
      <c r="J5" s="42" t="s">
        <v>1320</v>
      </c>
    </row>
    <row r="6" spans="1:10" ht="13" hidden="1" x14ac:dyDescent="0.3">
      <c r="A6" s="1"/>
      <c r="B6" s="43" t="s">
        <v>285</v>
      </c>
      <c r="C6" s="6" t="s">
        <v>774</v>
      </c>
      <c r="D6" s="3">
        <v>0</v>
      </c>
      <c r="E6" s="11">
        <v>0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hidden="1" x14ac:dyDescent="0.3">
      <c r="A7" s="1"/>
      <c r="B7" s="43" t="s">
        <v>775</v>
      </c>
      <c r="C7" s="6" t="s">
        <v>776</v>
      </c>
      <c r="D7" s="3">
        <v>2300167</v>
      </c>
      <c r="E7" s="11">
        <v>2551469.83</v>
      </c>
      <c r="F7" s="3">
        <v>0</v>
      </c>
      <c r="G7" s="11">
        <v>0</v>
      </c>
      <c r="H7" s="3">
        <f t="shared" si="0"/>
        <v>0</v>
      </c>
      <c r="I7" s="6"/>
      <c r="J7" s="42"/>
    </row>
    <row r="8" spans="1:10" ht="13" hidden="1" x14ac:dyDescent="0.3">
      <c r="A8" s="1"/>
      <c r="B8" s="43" t="s">
        <v>152</v>
      </c>
      <c r="C8" s="6" t="s">
        <v>777</v>
      </c>
      <c r="D8" s="3">
        <v>0</v>
      </c>
      <c r="E8" s="11">
        <v>297794.09000000003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43" t="s">
        <v>778</v>
      </c>
      <c r="C9" s="6" t="s">
        <v>779</v>
      </c>
      <c r="D9" s="3">
        <v>207500</v>
      </c>
      <c r="E9" s="11">
        <v>207500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43" t="s">
        <v>780</v>
      </c>
      <c r="C10" s="6" t="s">
        <v>781</v>
      </c>
      <c r="D10" s="3">
        <v>290000</v>
      </c>
      <c r="E10" s="11">
        <v>274018.95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43" t="s">
        <v>782</v>
      </c>
      <c r="C11" s="6" t="s">
        <v>783</v>
      </c>
      <c r="D11" s="3">
        <v>375000</v>
      </c>
      <c r="E11" s="11">
        <v>312375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25.5" hidden="1" x14ac:dyDescent="0.3">
      <c r="A12" s="1"/>
      <c r="B12" s="44" t="s">
        <v>784</v>
      </c>
      <c r="C12" s="46" t="s">
        <v>785</v>
      </c>
      <c r="D12" s="3">
        <v>250000</v>
      </c>
      <c r="E12" s="11">
        <v>233408.33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44" t="s">
        <v>786</v>
      </c>
      <c r="C13" s="6" t="s">
        <v>787</v>
      </c>
      <c r="D13" s="3">
        <v>4058700</v>
      </c>
      <c r="E13" s="11">
        <v>3684783.15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hidden="1" x14ac:dyDescent="0.3">
      <c r="A14" s="1"/>
      <c r="B14" s="44" t="s">
        <v>788</v>
      </c>
      <c r="C14" s="6" t="s">
        <v>789</v>
      </c>
      <c r="D14" s="3">
        <v>1022560</v>
      </c>
      <c r="E14" s="11">
        <v>1019370.14</v>
      </c>
      <c r="F14" s="3">
        <v>0</v>
      </c>
      <c r="G14" s="11">
        <v>0</v>
      </c>
      <c r="H14" s="3">
        <f t="shared" si="0"/>
        <v>0</v>
      </c>
      <c r="I14" s="6"/>
      <c r="J14" s="42"/>
    </row>
    <row r="15" spans="1:10" ht="13" hidden="1" x14ac:dyDescent="0.3">
      <c r="A15" s="1"/>
      <c r="B15" s="44" t="s">
        <v>790</v>
      </c>
      <c r="C15" s="6" t="s">
        <v>791</v>
      </c>
      <c r="D15" s="3">
        <v>451477</v>
      </c>
      <c r="E15" s="11">
        <v>451476.84</v>
      </c>
      <c r="F15" s="3">
        <v>0</v>
      </c>
      <c r="G15" s="11">
        <v>0</v>
      </c>
      <c r="H15" s="3">
        <f t="shared" si="0"/>
        <v>0</v>
      </c>
      <c r="I15" s="6"/>
      <c r="J15" s="42"/>
    </row>
    <row r="16" spans="1:10" ht="13" hidden="1" x14ac:dyDescent="0.3">
      <c r="A16" s="1"/>
      <c r="B16" s="44" t="s">
        <v>792</v>
      </c>
      <c r="C16" s="6" t="s">
        <v>793</v>
      </c>
      <c r="D16" s="3">
        <v>200000</v>
      </c>
      <c r="E16" s="11">
        <v>200000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44" t="s">
        <v>794</v>
      </c>
      <c r="C17" s="6" t="s">
        <v>795</v>
      </c>
      <c r="D17" s="3">
        <v>396831</v>
      </c>
      <c r="E17" s="11">
        <v>396831.3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48" x14ac:dyDescent="0.3">
      <c r="A18" s="1"/>
      <c r="B18" s="45" t="s">
        <v>796</v>
      </c>
      <c r="C18" s="6" t="s">
        <v>797</v>
      </c>
      <c r="D18" s="3">
        <v>1115404</v>
      </c>
      <c r="E18" s="11">
        <v>1003935.91</v>
      </c>
      <c r="F18" s="3">
        <v>111423</v>
      </c>
      <c r="G18" s="11">
        <v>0</v>
      </c>
      <c r="H18" s="3">
        <f t="shared" si="0"/>
        <v>111423</v>
      </c>
      <c r="I18" s="6">
        <v>0</v>
      </c>
      <c r="J18" s="112" t="s">
        <v>1321</v>
      </c>
    </row>
    <row r="19" spans="1:10" ht="108" x14ac:dyDescent="0.3">
      <c r="A19" s="1"/>
      <c r="B19" s="45" t="s">
        <v>798</v>
      </c>
      <c r="C19" s="6" t="s">
        <v>799</v>
      </c>
      <c r="D19" s="3">
        <v>1468850</v>
      </c>
      <c r="E19" s="11">
        <v>0</v>
      </c>
      <c r="F19" s="3">
        <v>1468850</v>
      </c>
      <c r="G19" s="11">
        <v>0</v>
      </c>
      <c r="H19" s="3">
        <f t="shared" si="0"/>
        <v>1468850</v>
      </c>
      <c r="I19" s="11">
        <v>200000</v>
      </c>
      <c r="J19" s="112" t="s">
        <v>1318</v>
      </c>
    </row>
    <row r="20" spans="1:10" ht="13" x14ac:dyDescent="0.3">
      <c r="A20" s="1"/>
      <c r="B20" s="45" t="s">
        <v>800</v>
      </c>
      <c r="C20" s="6" t="s">
        <v>801</v>
      </c>
      <c r="D20" s="3">
        <v>300000</v>
      </c>
      <c r="E20" s="11">
        <v>430813.87</v>
      </c>
      <c r="F20" s="3">
        <v>93644</v>
      </c>
      <c r="G20" s="11">
        <v>224458.29</v>
      </c>
      <c r="H20" s="3">
        <f t="shared" si="0"/>
        <v>-130814.29000000001</v>
      </c>
      <c r="I20" s="11">
        <v>93644</v>
      </c>
      <c r="J20" s="42" t="s">
        <v>1319</v>
      </c>
    </row>
    <row r="21" spans="1:10" ht="13" hidden="1" x14ac:dyDescent="0.3">
      <c r="A21" s="1"/>
      <c r="B21" s="44" t="s">
        <v>802</v>
      </c>
      <c r="C21" s="6" t="s">
        <v>803</v>
      </c>
      <c r="D21" s="3">
        <v>750000</v>
      </c>
      <c r="E21" s="11">
        <v>705500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hidden="1" x14ac:dyDescent="0.3">
      <c r="A22" s="1"/>
      <c r="B22" s="45" t="s">
        <v>804</v>
      </c>
      <c r="C22" s="6" t="s">
        <v>805</v>
      </c>
      <c r="D22" s="3">
        <v>915000</v>
      </c>
      <c r="E22" s="11">
        <v>830000</v>
      </c>
      <c r="F22" s="3">
        <v>0</v>
      </c>
      <c r="G22" s="11">
        <v>0</v>
      </c>
      <c r="H22" s="3">
        <f t="shared" si="0"/>
        <v>0</v>
      </c>
      <c r="I22" s="6"/>
      <c r="J22" s="42"/>
    </row>
    <row r="23" spans="1:10" ht="13" hidden="1" x14ac:dyDescent="0.3">
      <c r="A23" s="1"/>
      <c r="B23" s="45" t="s">
        <v>806</v>
      </c>
      <c r="C23" s="6" t="s">
        <v>807</v>
      </c>
      <c r="D23" s="3">
        <v>915000</v>
      </c>
      <c r="E23" s="11">
        <v>855500</v>
      </c>
      <c r="F23" s="3">
        <v>0</v>
      </c>
      <c r="G23" s="11">
        <v>0</v>
      </c>
      <c r="H23" s="3">
        <f t="shared" si="0"/>
        <v>0</v>
      </c>
      <c r="I23" s="6"/>
      <c r="J23" s="42"/>
    </row>
    <row r="24" spans="1:10" ht="13" hidden="1" x14ac:dyDescent="0.3">
      <c r="A24" s="1"/>
      <c r="B24" s="45" t="s">
        <v>808</v>
      </c>
      <c r="C24" s="6" t="s">
        <v>809</v>
      </c>
      <c r="D24" s="3">
        <v>117176</v>
      </c>
      <c r="E24" s="11">
        <v>117175.6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44" t="s">
        <v>810</v>
      </c>
      <c r="C25" s="6" t="s">
        <v>811</v>
      </c>
      <c r="D25" s="3">
        <v>335000</v>
      </c>
      <c r="E25" s="11">
        <v>335000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hidden="1" x14ac:dyDescent="0.3">
      <c r="A26" s="1"/>
      <c r="B26" s="45" t="s">
        <v>812</v>
      </c>
      <c r="C26" s="6" t="s">
        <v>813</v>
      </c>
      <c r="D26" s="3">
        <v>0</v>
      </c>
      <c r="E26" s="11">
        <v>0</v>
      </c>
      <c r="F26" s="3">
        <v>0</v>
      </c>
      <c r="G26" s="11">
        <v>0</v>
      </c>
      <c r="H26" s="3">
        <f t="shared" si="0"/>
        <v>0</v>
      </c>
      <c r="I26" s="6"/>
      <c r="J26" s="42"/>
    </row>
    <row r="27" spans="1:10" ht="13" hidden="1" x14ac:dyDescent="0.3">
      <c r="A27" s="1"/>
      <c r="B27" s="45" t="s">
        <v>814</v>
      </c>
      <c r="C27" s="6" t="s">
        <v>815</v>
      </c>
      <c r="D27" s="3">
        <v>3122791</v>
      </c>
      <c r="E27" s="11">
        <v>1632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x14ac:dyDescent="0.3">
      <c r="A28" s="1"/>
      <c r="B28" s="21"/>
      <c r="C28" s="4"/>
      <c r="D28" s="13"/>
      <c r="E28" s="4"/>
      <c r="F28" s="13"/>
      <c r="G28" s="4"/>
      <c r="H28" s="13"/>
      <c r="I28" s="4"/>
      <c r="J28" s="23"/>
    </row>
    <row r="29" spans="1:10" ht="13" x14ac:dyDescent="0.3">
      <c r="A29" s="1"/>
      <c r="B29" s="24"/>
      <c r="C29" s="5" t="s">
        <v>1176</v>
      </c>
      <c r="D29" s="19">
        <f>SUM(D4:D28)</f>
        <v>24591548</v>
      </c>
      <c r="E29" s="12">
        <f>SUM(E4:E28)</f>
        <v>15274834.610000001</v>
      </c>
      <c r="F29" s="19">
        <f>SUM(F4:F28)</f>
        <v>6673126</v>
      </c>
      <c r="G29" s="12">
        <f>SUM(G4:G28)</f>
        <v>408658.29000000004</v>
      </c>
      <c r="H29" s="19">
        <f>SUM(H4:H28)</f>
        <v>6264467.71</v>
      </c>
      <c r="I29" s="5"/>
      <c r="J29" s="15"/>
    </row>
    <row r="30" spans="1:10" ht="13" x14ac:dyDescent="0.3">
      <c r="A30" s="1"/>
      <c r="B30" s="1"/>
      <c r="C30" s="1"/>
      <c r="D30" s="1"/>
      <c r="E30" s="1"/>
      <c r="F30" s="1"/>
      <c r="G30" s="1"/>
      <c r="H30" s="1"/>
      <c r="I30" s="1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Normal="100" workbookViewId="0"/>
  </sheetViews>
  <sheetFormatPr defaultRowHeight="12" x14ac:dyDescent="0.3"/>
  <cols>
    <col min="3" max="3" width="48" customWidth="1"/>
    <col min="4" max="4" width="14" customWidth="1"/>
    <col min="5" max="5" width="15.109375" customWidth="1"/>
    <col min="6" max="8" width="12.6640625" customWidth="1"/>
    <col min="9" max="9" width="15.6640625" customWidth="1"/>
    <col min="10" max="10" width="27.6640625" customWidth="1"/>
  </cols>
  <sheetData>
    <row r="1" spans="1:10" ht="13" x14ac:dyDescent="0.3">
      <c r="A1" s="1"/>
      <c r="B1" s="26"/>
      <c r="C1" s="65" t="s">
        <v>816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1170</v>
      </c>
      <c r="J1" s="28" t="s">
        <v>1172</v>
      </c>
    </row>
    <row r="2" spans="1:10" ht="25.5" x14ac:dyDescent="0.3">
      <c r="A2" s="1"/>
      <c r="B2" s="66"/>
      <c r="C2" s="67"/>
      <c r="D2" s="58" t="s">
        <v>1168</v>
      </c>
      <c r="E2" s="55" t="s">
        <v>1169</v>
      </c>
      <c r="F2" s="59">
        <v>2015</v>
      </c>
      <c r="G2" s="56" t="s">
        <v>6</v>
      </c>
      <c r="H2" s="56" t="s">
        <v>7</v>
      </c>
      <c r="I2" s="60" t="s">
        <v>1171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172"/>
      <c r="J3" s="169"/>
    </row>
    <row r="4" spans="1:10" ht="13" hidden="1" x14ac:dyDescent="0.3">
      <c r="A4" s="1"/>
      <c r="B4" s="44" t="s">
        <v>817</v>
      </c>
      <c r="C4" s="6" t="s">
        <v>818</v>
      </c>
      <c r="D4" s="3">
        <v>10134618</v>
      </c>
      <c r="E4" s="11">
        <v>10154620.57</v>
      </c>
      <c r="F4" s="3">
        <v>0</v>
      </c>
      <c r="G4" s="11">
        <v>0</v>
      </c>
      <c r="H4" s="3">
        <f t="shared" ref="H4:H35" si="0">SUM(F4-G4)</f>
        <v>0</v>
      </c>
      <c r="I4" s="173"/>
      <c r="J4" s="170"/>
    </row>
    <row r="5" spans="1:10" ht="13" hidden="1" x14ac:dyDescent="0.3">
      <c r="A5" s="1"/>
      <c r="B5" s="45" t="s">
        <v>819</v>
      </c>
      <c r="C5" s="6" t="s">
        <v>820</v>
      </c>
      <c r="D5" s="3">
        <v>-1800000</v>
      </c>
      <c r="E5" s="11">
        <v>-1800000</v>
      </c>
      <c r="F5" s="3">
        <v>0</v>
      </c>
      <c r="G5" s="11">
        <v>0</v>
      </c>
      <c r="H5" s="3">
        <f t="shared" si="0"/>
        <v>0</v>
      </c>
      <c r="I5" s="173"/>
      <c r="J5" s="170"/>
    </row>
    <row r="6" spans="1:10" ht="13" hidden="1" x14ac:dyDescent="0.3">
      <c r="A6" s="1"/>
      <c r="B6" s="44" t="s">
        <v>821</v>
      </c>
      <c r="C6" s="46" t="s">
        <v>822</v>
      </c>
      <c r="D6" s="3">
        <v>0</v>
      </c>
      <c r="E6" s="11">
        <v>-140000</v>
      </c>
      <c r="F6" s="3">
        <v>0</v>
      </c>
      <c r="G6" s="11">
        <v>0</v>
      </c>
      <c r="H6" s="3">
        <f t="shared" si="0"/>
        <v>0</v>
      </c>
      <c r="I6" s="173"/>
      <c r="J6" s="170"/>
    </row>
    <row r="7" spans="1:10" ht="13" hidden="1" x14ac:dyDescent="0.3">
      <c r="A7" s="1"/>
      <c r="B7" s="44" t="s">
        <v>823</v>
      </c>
      <c r="C7" s="46" t="s">
        <v>824</v>
      </c>
      <c r="D7" s="3">
        <v>251200</v>
      </c>
      <c r="E7" s="11">
        <v>257827.14</v>
      </c>
      <c r="F7" s="3">
        <v>0</v>
      </c>
      <c r="G7" s="11">
        <v>0</v>
      </c>
      <c r="H7" s="3">
        <f t="shared" si="0"/>
        <v>0</v>
      </c>
      <c r="I7" s="173"/>
      <c r="J7" s="170"/>
    </row>
    <row r="8" spans="1:10" ht="13" hidden="1" x14ac:dyDescent="0.3">
      <c r="A8" s="1"/>
      <c r="B8" s="45" t="s">
        <v>825</v>
      </c>
      <c r="C8" s="46" t="s">
        <v>826</v>
      </c>
      <c r="D8" s="3">
        <v>8971090</v>
      </c>
      <c r="E8" s="11">
        <v>9153918.0099999998</v>
      </c>
      <c r="F8" s="3">
        <v>0</v>
      </c>
      <c r="G8" s="11">
        <v>0</v>
      </c>
      <c r="H8" s="3">
        <f t="shared" si="0"/>
        <v>0</v>
      </c>
      <c r="I8" s="173"/>
      <c r="J8" s="170"/>
    </row>
    <row r="9" spans="1:10" ht="13" hidden="1" x14ac:dyDescent="0.3">
      <c r="A9" s="1"/>
      <c r="B9" s="45" t="s">
        <v>827</v>
      </c>
      <c r="C9" s="46" t="s">
        <v>828</v>
      </c>
      <c r="D9" s="3">
        <v>8619011</v>
      </c>
      <c r="E9" s="11">
        <v>8023831.6399999997</v>
      </c>
      <c r="F9" s="3">
        <v>0</v>
      </c>
      <c r="G9" s="11">
        <v>0</v>
      </c>
      <c r="H9" s="3">
        <f t="shared" si="0"/>
        <v>0</v>
      </c>
      <c r="I9" s="173"/>
      <c r="J9" s="170"/>
    </row>
    <row r="10" spans="1:10" ht="13" hidden="1" x14ac:dyDescent="0.3">
      <c r="A10" s="1"/>
      <c r="B10" s="45" t="s">
        <v>829</v>
      </c>
      <c r="C10" s="46" t="s">
        <v>830</v>
      </c>
      <c r="D10" s="3">
        <v>0</v>
      </c>
      <c r="E10" s="11">
        <v>-347130</v>
      </c>
      <c r="F10" s="3">
        <v>0</v>
      </c>
      <c r="G10" s="11">
        <v>0</v>
      </c>
      <c r="H10" s="3">
        <f t="shared" si="0"/>
        <v>0</v>
      </c>
      <c r="I10" s="173"/>
      <c r="J10" s="170"/>
    </row>
    <row r="11" spans="1:10" ht="13" hidden="1" x14ac:dyDescent="0.3">
      <c r="A11" s="1"/>
      <c r="B11" s="45" t="s">
        <v>831</v>
      </c>
      <c r="C11" s="46" t="s">
        <v>832</v>
      </c>
      <c r="D11" s="3">
        <v>-1000000</v>
      </c>
      <c r="E11" s="11">
        <v>-1000000</v>
      </c>
      <c r="F11" s="3">
        <v>0</v>
      </c>
      <c r="G11" s="11">
        <v>0</v>
      </c>
      <c r="H11" s="3">
        <f t="shared" si="0"/>
        <v>0</v>
      </c>
      <c r="I11" s="173"/>
      <c r="J11" s="170"/>
    </row>
    <row r="12" spans="1:10" ht="25.5" hidden="1" x14ac:dyDescent="0.3">
      <c r="A12" s="1"/>
      <c r="B12" s="45" t="s">
        <v>833</v>
      </c>
      <c r="C12" s="46" t="s">
        <v>834</v>
      </c>
      <c r="D12" s="3">
        <v>-2280000</v>
      </c>
      <c r="E12" s="11">
        <v>-2280000</v>
      </c>
      <c r="F12" s="3">
        <v>0</v>
      </c>
      <c r="G12" s="11">
        <v>0</v>
      </c>
      <c r="H12" s="3">
        <f t="shared" si="0"/>
        <v>0</v>
      </c>
      <c r="I12" s="173"/>
      <c r="J12" s="170"/>
    </row>
    <row r="13" spans="1:10" ht="13" hidden="1" x14ac:dyDescent="0.3">
      <c r="A13" s="1"/>
      <c r="B13" s="45" t="s">
        <v>835</v>
      </c>
      <c r="C13" s="46" t="s">
        <v>836</v>
      </c>
      <c r="D13" s="3">
        <v>1737000</v>
      </c>
      <c r="E13" s="11">
        <v>1738849.17</v>
      </c>
      <c r="F13" s="3">
        <v>0</v>
      </c>
      <c r="G13" s="11">
        <v>0</v>
      </c>
      <c r="H13" s="3">
        <f t="shared" si="0"/>
        <v>0</v>
      </c>
      <c r="I13" s="173"/>
      <c r="J13" s="170"/>
    </row>
    <row r="14" spans="1:10" ht="13" hidden="1" x14ac:dyDescent="0.3">
      <c r="A14" s="1"/>
      <c r="B14" s="45" t="s">
        <v>837</v>
      </c>
      <c r="C14" s="46" t="s">
        <v>838</v>
      </c>
      <c r="D14" s="3">
        <v>-960000</v>
      </c>
      <c r="E14" s="11">
        <v>-960000</v>
      </c>
      <c r="F14" s="3">
        <v>0</v>
      </c>
      <c r="G14" s="11">
        <v>0</v>
      </c>
      <c r="H14" s="3">
        <f t="shared" si="0"/>
        <v>0</v>
      </c>
      <c r="I14" s="173"/>
      <c r="J14" s="170"/>
    </row>
    <row r="15" spans="1:10" ht="25.5" hidden="1" x14ac:dyDescent="0.3">
      <c r="A15" s="1"/>
      <c r="B15" s="45" t="s">
        <v>839</v>
      </c>
      <c r="C15" s="46" t="s">
        <v>840</v>
      </c>
      <c r="D15" s="3">
        <v>1327397</v>
      </c>
      <c r="E15" s="11">
        <v>1289375.3</v>
      </c>
      <c r="F15" s="3">
        <v>0</v>
      </c>
      <c r="G15" s="11">
        <v>0</v>
      </c>
      <c r="H15" s="3">
        <f t="shared" si="0"/>
        <v>0</v>
      </c>
      <c r="I15" s="173"/>
      <c r="J15" s="170"/>
    </row>
    <row r="16" spans="1:10" ht="25.5" hidden="1" x14ac:dyDescent="0.3">
      <c r="A16" s="1"/>
      <c r="B16" s="45" t="s">
        <v>841</v>
      </c>
      <c r="C16" s="46" t="s">
        <v>842</v>
      </c>
      <c r="D16" s="3">
        <v>-400000</v>
      </c>
      <c r="E16" s="11">
        <v>-400000</v>
      </c>
      <c r="F16" s="3">
        <v>0</v>
      </c>
      <c r="G16" s="11">
        <v>0</v>
      </c>
      <c r="H16" s="3">
        <f t="shared" si="0"/>
        <v>0</v>
      </c>
      <c r="I16" s="173"/>
      <c r="J16" s="170"/>
    </row>
    <row r="17" spans="1:10" ht="13" hidden="1" x14ac:dyDescent="0.3">
      <c r="A17" s="1"/>
      <c r="B17" s="45" t="s">
        <v>843</v>
      </c>
      <c r="C17" s="46" t="s">
        <v>844</v>
      </c>
      <c r="D17" s="3">
        <v>253000</v>
      </c>
      <c r="E17" s="11">
        <v>209929.36</v>
      </c>
      <c r="F17" s="3">
        <v>0</v>
      </c>
      <c r="G17" s="11">
        <v>0</v>
      </c>
      <c r="H17" s="3">
        <f t="shared" si="0"/>
        <v>0</v>
      </c>
      <c r="I17" s="173"/>
      <c r="J17" s="170"/>
    </row>
    <row r="18" spans="1:10" ht="13" x14ac:dyDescent="0.3">
      <c r="A18" s="1"/>
      <c r="B18" s="45" t="s">
        <v>845</v>
      </c>
      <c r="C18" s="46" t="s">
        <v>846</v>
      </c>
      <c r="D18" s="3">
        <v>4659800</v>
      </c>
      <c r="E18" s="11">
        <v>145175.53</v>
      </c>
      <c r="F18" s="3">
        <v>4631155</v>
      </c>
      <c r="G18" s="11">
        <v>116530.53</v>
      </c>
      <c r="H18" s="3">
        <f t="shared" si="0"/>
        <v>4514624.47</v>
      </c>
      <c r="I18" s="173">
        <v>3000000</v>
      </c>
      <c r="J18" s="170" t="s">
        <v>1310</v>
      </c>
    </row>
    <row r="19" spans="1:10" ht="13" x14ac:dyDescent="0.3">
      <c r="A19" s="1"/>
      <c r="B19" s="45" t="s">
        <v>847</v>
      </c>
      <c r="C19" s="46" t="s">
        <v>848</v>
      </c>
      <c r="D19" s="3">
        <v>997977</v>
      </c>
      <c r="E19" s="11">
        <v>964379.19</v>
      </c>
      <c r="F19" s="3">
        <v>33598</v>
      </c>
      <c r="G19" s="11">
        <v>0</v>
      </c>
      <c r="H19" s="3">
        <f t="shared" si="0"/>
        <v>33598</v>
      </c>
      <c r="I19" s="173">
        <v>0</v>
      </c>
      <c r="J19" s="170" t="s">
        <v>1311</v>
      </c>
    </row>
    <row r="20" spans="1:10" ht="25.5" x14ac:dyDescent="0.3">
      <c r="A20" s="1"/>
      <c r="B20" s="45" t="s">
        <v>849</v>
      </c>
      <c r="C20" s="46" t="s">
        <v>1261</v>
      </c>
      <c r="D20" s="3">
        <v>-200000</v>
      </c>
      <c r="E20" s="11">
        <v>0</v>
      </c>
      <c r="F20" s="3">
        <v>-200000</v>
      </c>
      <c r="G20" s="11">
        <v>0</v>
      </c>
      <c r="H20" s="3">
        <f t="shared" si="0"/>
        <v>-200000</v>
      </c>
      <c r="I20" s="173">
        <v>-200000</v>
      </c>
      <c r="J20" s="170" t="s">
        <v>1312</v>
      </c>
    </row>
    <row r="21" spans="1:10" ht="13" x14ac:dyDescent="0.3">
      <c r="A21" s="1"/>
      <c r="B21" s="45" t="s">
        <v>850</v>
      </c>
      <c r="C21" s="46" t="s">
        <v>851</v>
      </c>
      <c r="D21" s="3">
        <v>193702</v>
      </c>
      <c r="E21" s="11">
        <v>8500</v>
      </c>
      <c r="F21" s="3">
        <v>193702</v>
      </c>
      <c r="G21" s="11">
        <v>8500</v>
      </c>
      <c r="H21" s="3">
        <f t="shared" si="0"/>
        <v>185202</v>
      </c>
      <c r="I21" s="173">
        <v>60000</v>
      </c>
      <c r="J21" s="170" t="s">
        <v>1311</v>
      </c>
    </row>
    <row r="22" spans="1:10" ht="13" x14ac:dyDescent="0.3">
      <c r="A22" s="1"/>
      <c r="B22" s="45" t="s">
        <v>852</v>
      </c>
      <c r="C22" s="46" t="s">
        <v>1254</v>
      </c>
      <c r="D22" s="3">
        <v>838450</v>
      </c>
      <c r="E22" s="11">
        <v>0</v>
      </c>
      <c r="F22" s="3">
        <v>838450</v>
      </c>
      <c r="G22" s="11">
        <v>0</v>
      </c>
      <c r="H22" s="3">
        <f t="shared" si="0"/>
        <v>838450</v>
      </c>
      <c r="I22" s="173">
        <v>0</v>
      </c>
      <c r="J22" s="170" t="s">
        <v>1313</v>
      </c>
    </row>
    <row r="23" spans="1:10" ht="13" hidden="1" x14ac:dyDescent="0.3">
      <c r="A23" s="1"/>
      <c r="B23" s="44" t="s">
        <v>853</v>
      </c>
      <c r="C23" s="46" t="s">
        <v>854</v>
      </c>
      <c r="D23" s="3">
        <v>-118434</v>
      </c>
      <c r="E23" s="11">
        <v>-869269.33</v>
      </c>
      <c r="F23" s="3">
        <v>0</v>
      </c>
      <c r="G23" s="11">
        <v>0</v>
      </c>
      <c r="H23" s="3">
        <f t="shared" si="0"/>
        <v>0</v>
      </c>
      <c r="I23" s="173"/>
      <c r="J23" s="170"/>
    </row>
    <row r="24" spans="1:10" ht="25.5" hidden="1" x14ac:dyDescent="0.3">
      <c r="A24" s="1"/>
      <c r="B24" s="45" t="s">
        <v>855</v>
      </c>
      <c r="C24" s="46" t="s">
        <v>856</v>
      </c>
      <c r="D24" s="3">
        <v>-560000</v>
      </c>
      <c r="E24" s="11">
        <v>-560000</v>
      </c>
      <c r="F24" s="3">
        <v>0</v>
      </c>
      <c r="G24" s="11">
        <v>0</v>
      </c>
      <c r="H24" s="3">
        <f t="shared" si="0"/>
        <v>0</v>
      </c>
      <c r="I24" s="173"/>
      <c r="J24" s="170"/>
    </row>
    <row r="25" spans="1:10" ht="13" hidden="1" x14ac:dyDescent="0.3">
      <c r="A25" s="1"/>
      <c r="B25" s="45" t="s">
        <v>857</v>
      </c>
      <c r="C25" s="46" t="s">
        <v>858</v>
      </c>
      <c r="D25" s="3">
        <v>-560000</v>
      </c>
      <c r="E25" s="11">
        <v>-560000</v>
      </c>
      <c r="F25" s="3">
        <v>0</v>
      </c>
      <c r="G25" s="11">
        <v>0</v>
      </c>
      <c r="H25" s="3">
        <f t="shared" si="0"/>
        <v>0</v>
      </c>
      <c r="I25" s="173"/>
      <c r="J25" s="170"/>
    </row>
    <row r="26" spans="1:10" ht="13" hidden="1" x14ac:dyDescent="0.3">
      <c r="A26" s="1"/>
      <c r="B26" s="44" t="s">
        <v>859</v>
      </c>
      <c r="C26" s="46" t="s">
        <v>860</v>
      </c>
      <c r="D26" s="3">
        <v>282600</v>
      </c>
      <c r="E26" s="11">
        <v>282568.15999999997</v>
      </c>
      <c r="F26" s="3">
        <v>0</v>
      </c>
      <c r="G26" s="11">
        <v>0</v>
      </c>
      <c r="H26" s="3">
        <f t="shared" si="0"/>
        <v>0</v>
      </c>
      <c r="I26" s="173"/>
      <c r="J26" s="170"/>
    </row>
    <row r="27" spans="1:10" ht="25.5" hidden="1" x14ac:dyDescent="0.3">
      <c r="A27" s="1"/>
      <c r="B27" s="44" t="s">
        <v>861</v>
      </c>
      <c r="C27" s="46" t="s">
        <v>862</v>
      </c>
      <c r="D27" s="3">
        <v>240000</v>
      </c>
      <c r="E27" s="11">
        <v>238050</v>
      </c>
      <c r="F27" s="3">
        <v>0</v>
      </c>
      <c r="G27" s="11">
        <v>0</v>
      </c>
      <c r="H27" s="3">
        <f t="shared" si="0"/>
        <v>0</v>
      </c>
      <c r="I27" s="173"/>
      <c r="J27" s="170"/>
    </row>
    <row r="28" spans="1:10" ht="13" hidden="1" x14ac:dyDescent="0.3">
      <c r="A28" s="1"/>
      <c r="B28" s="44" t="s">
        <v>863</v>
      </c>
      <c r="C28" s="46" t="s">
        <v>864</v>
      </c>
      <c r="D28" s="3">
        <v>235282</v>
      </c>
      <c r="E28" s="11">
        <v>231633.14</v>
      </c>
      <c r="F28" s="3">
        <v>0</v>
      </c>
      <c r="G28" s="11">
        <v>0</v>
      </c>
      <c r="H28" s="3">
        <f t="shared" si="0"/>
        <v>0</v>
      </c>
      <c r="I28" s="173"/>
      <c r="J28" s="170"/>
    </row>
    <row r="29" spans="1:10" ht="13" hidden="1" x14ac:dyDescent="0.3">
      <c r="A29" s="1"/>
      <c r="B29" s="44" t="s">
        <v>865</v>
      </c>
      <c r="C29" s="46" t="s">
        <v>866</v>
      </c>
      <c r="D29" s="3">
        <v>450000</v>
      </c>
      <c r="E29" s="11">
        <v>444956.64</v>
      </c>
      <c r="F29" s="3">
        <v>0</v>
      </c>
      <c r="G29" s="11">
        <v>0</v>
      </c>
      <c r="H29" s="3">
        <f t="shared" si="0"/>
        <v>0</v>
      </c>
      <c r="I29" s="173"/>
      <c r="J29" s="170"/>
    </row>
    <row r="30" spans="1:10" ht="13" x14ac:dyDescent="0.3">
      <c r="A30" s="1"/>
      <c r="B30" s="45" t="s">
        <v>867</v>
      </c>
      <c r="C30" s="46" t="s">
        <v>1255</v>
      </c>
      <c r="D30" s="3">
        <v>501980</v>
      </c>
      <c r="E30" s="11">
        <v>64857.74</v>
      </c>
      <c r="F30" s="3">
        <v>501980</v>
      </c>
      <c r="G30" s="11">
        <v>64857.74</v>
      </c>
      <c r="H30" s="3">
        <f t="shared" si="0"/>
        <v>437122.26</v>
      </c>
      <c r="I30" s="173">
        <v>501980</v>
      </c>
      <c r="J30" s="170" t="s">
        <v>1317</v>
      </c>
    </row>
    <row r="31" spans="1:10" ht="13" hidden="1" x14ac:dyDescent="0.3">
      <c r="A31" s="1"/>
      <c r="B31" s="44" t="s">
        <v>868</v>
      </c>
      <c r="C31" s="46" t="s">
        <v>869</v>
      </c>
      <c r="D31" s="3">
        <v>51395727</v>
      </c>
      <c r="E31" s="11">
        <v>51395726.979999997</v>
      </c>
      <c r="F31" s="3">
        <v>0</v>
      </c>
      <c r="G31" s="11">
        <v>0</v>
      </c>
      <c r="H31" s="3">
        <f t="shared" si="0"/>
        <v>0</v>
      </c>
      <c r="I31" s="173"/>
      <c r="J31" s="170"/>
    </row>
    <row r="32" spans="1:10" ht="13" hidden="1" x14ac:dyDescent="0.3">
      <c r="A32" s="1"/>
      <c r="B32" s="44" t="s">
        <v>870</v>
      </c>
      <c r="C32" s="46" t="s">
        <v>871</v>
      </c>
      <c r="D32" s="3">
        <v>42269296</v>
      </c>
      <c r="E32" s="11">
        <v>43083225.579999998</v>
      </c>
      <c r="F32" s="3">
        <v>0</v>
      </c>
      <c r="G32" s="11">
        <v>0</v>
      </c>
      <c r="H32" s="3">
        <f t="shared" si="0"/>
        <v>0</v>
      </c>
      <c r="I32" s="173"/>
      <c r="J32" s="170"/>
    </row>
    <row r="33" spans="1:10" ht="13" hidden="1" x14ac:dyDescent="0.3">
      <c r="A33" s="1"/>
      <c r="B33" s="44" t="s">
        <v>872</v>
      </c>
      <c r="C33" s="46" t="s">
        <v>873</v>
      </c>
      <c r="D33" s="3">
        <v>39474000</v>
      </c>
      <c r="E33" s="11">
        <v>36328532.659999996</v>
      </c>
      <c r="F33" s="3">
        <v>0</v>
      </c>
      <c r="G33" s="11">
        <v>0</v>
      </c>
      <c r="H33" s="3">
        <f t="shared" si="0"/>
        <v>0</v>
      </c>
      <c r="I33" s="173"/>
      <c r="J33" s="170"/>
    </row>
    <row r="34" spans="1:10" ht="13" hidden="1" x14ac:dyDescent="0.3">
      <c r="A34" s="1"/>
      <c r="B34" s="44" t="s">
        <v>874</v>
      </c>
      <c r="C34" s="46" t="s">
        <v>875</v>
      </c>
      <c r="D34" s="3">
        <v>14150000</v>
      </c>
      <c r="E34" s="11">
        <v>13233498.220000001</v>
      </c>
      <c r="F34" s="3">
        <v>0</v>
      </c>
      <c r="G34" s="11">
        <v>0</v>
      </c>
      <c r="H34" s="3">
        <f t="shared" si="0"/>
        <v>0</v>
      </c>
      <c r="I34" s="173"/>
      <c r="J34" s="170"/>
    </row>
    <row r="35" spans="1:10" ht="25.5" hidden="1" x14ac:dyDescent="0.3">
      <c r="A35" s="1"/>
      <c r="B35" s="44" t="s">
        <v>876</v>
      </c>
      <c r="C35" s="46" t="s">
        <v>877</v>
      </c>
      <c r="D35" s="3">
        <v>5493760</v>
      </c>
      <c r="E35" s="11">
        <v>5396008.9800000004</v>
      </c>
      <c r="F35" s="3">
        <v>0</v>
      </c>
      <c r="G35" s="11">
        <v>0</v>
      </c>
      <c r="H35" s="3">
        <f t="shared" si="0"/>
        <v>0</v>
      </c>
      <c r="I35" s="173"/>
      <c r="J35" s="170"/>
    </row>
    <row r="36" spans="1:10" ht="13" hidden="1" x14ac:dyDescent="0.3">
      <c r="A36" s="1"/>
      <c r="B36" s="44" t="s">
        <v>878</v>
      </c>
      <c r="C36" s="46" t="s">
        <v>879</v>
      </c>
      <c r="D36" s="3">
        <v>22992000</v>
      </c>
      <c r="E36" s="11">
        <v>21074526.280000001</v>
      </c>
      <c r="F36" s="3">
        <v>0</v>
      </c>
      <c r="G36" s="11">
        <v>0</v>
      </c>
      <c r="H36" s="3">
        <f t="shared" ref="H36:H67" si="1">SUM(F36-G36)</f>
        <v>0</v>
      </c>
      <c r="I36" s="173"/>
      <c r="J36" s="170"/>
    </row>
    <row r="37" spans="1:10" ht="13" hidden="1" x14ac:dyDescent="0.3">
      <c r="A37" s="1"/>
      <c r="B37" s="45" t="s">
        <v>880</v>
      </c>
      <c r="C37" s="46" t="s">
        <v>881</v>
      </c>
      <c r="D37" s="3">
        <v>-4307841</v>
      </c>
      <c r="E37" s="11">
        <v>0</v>
      </c>
      <c r="F37" s="3">
        <v>0</v>
      </c>
      <c r="G37" s="11">
        <v>0</v>
      </c>
      <c r="H37" s="3">
        <f t="shared" si="1"/>
        <v>0</v>
      </c>
      <c r="I37" s="173"/>
      <c r="J37" s="170"/>
    </row>
    <row r="38" spans="1:10" ht="25.5" hidden="1" x14ac:dyDescent="0.3">
      <c r="A38" s="1"/>
      <c r="B38" s="45" t="s">
        <v>882</v>
      </c>
      <c r="C38" s="46" t="s">
        <v>883</v>
      </c>
      <c r="D38" s="3">
        <v>351526</v>
      </c>
      <c r="E38" s="11">
        <v>10577.62</v>
      </c>
      <c r="F38" s="3">
        <v>0</v>
      </c>
      <c r="G38" s="11">
        <v>0</v>
      </c>
      <c r="H38" s="3">
        <f t="shared" si="1"/>
        <v>0</v>
      </c>
      <c r="I38" s="173"/>
      <c r="J38" s="170"/>
    </row>
    <row r="39" spans="1:10" ht="25.5" hidden="1" x14ac:dyDescent="0.3">
      <c r="A39" s="1"/>
      <c r="B39" s="45" t="s">
        <v>884</v>
      </c>
      <c r="C39" s="46" t="s">
        <v>885</v>
      </c>
      <c r="D39" s="3">
        <v>1554657</v>
      </c>
      <c r="E39" s="11">
        <v>1554657</v>
      </c>
      <c r="F39" s="3">
        <v>0</v>
      </c>
      <c r="G39" s="11">
        <v>0</v>
      </c>
      <c r="H39" s="3">
        <f t="shared" si="1"/>
        <v>0</v>
      </c>
      <c r="I39" s="173"/>
      <c r="J39" s="170"/>
    </row>
    <row r="40" spans="1:10" ht="25.5" hidden="1" x14ac:dyDescent="0.3">
      <c r="A40" s="1"/>
      <c r="B40" s="44" t="s">
        <v>886</v>
      </c>
      <c r="C40" s="46" t="s">
        <v>887</v>
      </c>
      <c r="D40" s="3">
        <v>248300</v>
      </c>
      <c r="E40" s="11">
        <v>348498.83</v>
      </c>
      <c r="F40" s="3">
        <v>0</v>
      </c>
      <c r="G40" s="11">
        <v>0</v>
      </c>
      <c r="H40" s="3">
        <f t="shared" si="1"/>
        <v>0</v>
      </c>
      <c r="I40" s="173"/>
      <c r="J40" s="170"/>
    </row>
    <row r="41" spans="1:10" ht="13" x14ac:dyDescent="0.3">
      <c r="A41" s="1"/>
      <c r="B41" s="45" t="s">
        <v>888</v>
      </c>
      <c r="C41" s="46" t="s">
        <v>1253</v>
      </c>
      <c r="D41" s="3">
        <v>8169960</v>
      </c>
      <c r="E41" s="11">
        <v>7549817.0899999999</v>
      </c>
      <c r="F41" s="3">
        <v>620143</v>
      </c>
      <c r="G41" s="11">
        <v>0</v>
      </c>
      <c r="H41" s="3">
        <f t="shared" si="1"/>
        <v>620143</v>
      </c>
      <c r="I41" s="173">
        <v>0</v>
      </c>
      <c r="J41" s="170" t="s">
        <v>1311</v>
      </c>
    </row>
    <row r="42" spans="1:10" ht="13" x14ac:dyDescent="0.3">
      <c r="A42" s="1"/>
      <c r="B42" s="45" t="s">
        <v>889</v>
      </c>
      <c r="C42" s="46" t="s">
        <v>1256</v>
      </c>
      <c r="D42" s="3">
        <v>1013000</v>
      </c>
      <c r="E42" s="11">
        <v>0</v>
      </c>
      <c r="F42" s="3">
        <v>1013000</v>
      </c>
      <c r="G42" s="11">
        <v>0</v>
      </c>
      <c r="H42" s="3">
        <f t="shared" si="1"/>
        <v>1013000</v>
      </c>
      <c r="I42" s="173">
        <v>1013000</v>
      </c>
      <c r="J42" s="170"/>
    </row>
    <row r="43" spans="1:10" ht="25.5" hidden="1" x14ac:dyDescent="0.3">
      <c r="A43" s="1"/>
      <c r="B43" s="44" t="s">
        <v>890</v>
      </c>
      <c r="C43" s="46" t="s">
        <v>891</v>
      </c>
      <c r="D43" s="3">
        <v>3239000</v>
      </c>
      <c r="E43" s="11">
        <v>3259351.74</v>
      </c>
      <c r="F43" s="3">
        <v>0</v>
      </c>
      <c r="G43" s="11">
        <v>0</v>
      </c>
      <c r="H43" s="3">
        <f t="shared" si="1"/>
        <v>0</v>
      </c>
      <c r="I43" s="173"/>
      <c r="J43" s="170"/>
    </row>
    <row r="44" spans="1:10" ht="25.5" hidden="1" x14ac:dyDescent="0.3">
      <c r="A44" s="1"/>
      <c r="B44" s="44" t="s">
        <v>892</v>
      </c>
      <c r="C44" s="46" t="s">
        <v>893</v>
      </c>
      <c r="D44" s="3">
        <v>-4850000</v>
      </c>
      <c r="E44" s="11">
        <v>-4850000</v>
      </c>
      <c r="F44" s="3">
        <v>0</v>
      </c>
      <c r="G44" s="11">
        <v>0</v>
      </c>
      <c r="H44" s="3">
        <f t="shared" si="1"/>
        <v>0</v>
      </c>
      <c r="I44" s="173"/>
      <c r="J44" s="170"/>
    </row>
    <row r="45" spans="1:10" ht="13" hidden="1" x14ac:dyDescent="0.3">
      <c r="A45" s="1"/>
      <c r="B45" s="45" t="s">
        <v>894</v>
      </c>
      <c r="C45" s="46" t="s">
        <v>895</v>
      </c>
      <c r="D45" s="3">
        <v>-2465000</v>
      </c>
      <c r="E45" s="11">
        <v>0</v>
      </c>
      <c r="F45" s="3">
        <v>0</v>
      </c>
      <c r="G45" s="11">
        <v>0</v>
      </c>
      <c r="H45" s="3">
        <f t="shared" si="1"/>
        <v>0</v>
      </c>
      <c r="I45" s="173"/>
      <c r="J45" s="170"/>
    </row>
    <row r="46" spans="1:10" ht="25.5" hidden="1" x14ac:dyDescent="0.3">
      <c r="A46" s="1"/>
      <c r="B46" s="44" t="s">
        <v>896</v>
      </c>
      <c r="C46" s="46" t="s">
        <v>897</v>
      </c>
      <c r="D46" s="3">
        <v>2000000</v>
      </c>
      <c r="E46" s="11">
        <v>2011000.38</v>
      </c>
      <c r="F46" s="3">
        <v>0</v>
      </c>
      <c r="G46" s="11">
        <v>0</v>
      </c>
      <c r="H46" s="3">
        <f t="shared" si="1"/>
        <v>0</v>
      </c>
      <c r="I46" s="173"/>
      <c r="J46" s="170"/>
    </row>
    <row r="47" spans="1:10" ht="25.5" hidden="1" x14ac:dyDescent="0.3">
      <c r="A47" s="1"/>
      <c r="B47" s="44" t="s">
        <v>898</v>
      </c>
      <c r="C47" s="46" t="s">
        <v>899</v>
      </c>
      <c r="D47" s="3">
        <v>630000</v>
      </c>
      <c r="E47" s="11">
        <v>578411.93999999994</v>
      </c>
      <c r="F47" s="3">
        <v>0</v>
      </c>
      <c r="G47" s="11">
        <v>0</v>
      </c>
      <c r="H47" s="3">
        <f t="shared" si="1"/>
        <v>0</v>
      </c>
      <c r="I47" s="173"/>
      <c r="J47" s="170"/>
    </row>
    <row r="48" spans="1:10" ht="13" hidden="1" x14ac:dyDescent="0.3">
      <c r="A48" s="1"/>
      <c r="B48" s="44" t="s">
        <v>900</v>
      </c>
      <c r="C48" s="46" t="s">
        <v>901</v>
      </c>
      <c r="D48" s="3">
        <v>92088</v>
      </c>
      <c r="E48" s="11">
        <v>87419.9</v>
      </c>
      <c r="F48" s="3">
        <v>0</v>
      </c>
      <c r="G48" s="11">
        <v>0</v>
      </c>
      <c r="H48" s="3">
        <f t="shared" si="1"/>
        <v>0</v>
      </c>
      <c r="I48" s="173"/>
      <c r="J48" s="170"/>
    </row>
    <row r="49" spans="1:10" ht="13" hidden="1" x14ac:dyDescent="0.3">
      <c r="A49" s="1"/>
      <c r="B49" s="44" t="s">
        <v>902</v>
      </c>
      <c r="C49" s="46" t="s">
        <v>903</v>
      </c>
      <c r="D49" s="3">
        <v>61576</v>
      </c>
      <c r="E49" s="11">
        <v>61575.82</v>
      </c>
      <c r="F49" s="3">
        <v>0</v>
      </c>
      <c r="G49" s="11">
        <v>0</v>
      </c>
      <c r="H49" s="3">
        <f t="shared" si="1"/>
        <v>0</v>
      </c>
      <c r="I49" s="173"/>
      <c r="J49" s="170"/>
    </row>
    <row r="50" spans="1:10" ht="13" hidden="1" x14ac:dyDescent="0.3">
      <c r="A50" s="1"/>
      <c r="B50" s="44" t="s">
        <v>904</v>
      </c>
      <c r="C50" s="46" t="s">
        <v>905</v>
      </c>
      <c r="D50" s="3">
        <v>227872</v>
      </c>
      <c r="E50" s="11">
        <v>227871.7</v>
      </c>
      <c r="F50" s="3">
        <v>0</v>
      </c>
      <c r="G50" s="11">
        <v>0</v>
      </c>
      <c r="H50" s="3">
        <f t="shared" si="1"/>
        <v>0</v>
      </c>
      <c r="I50" s="173"/>
      <c r="J50" s="170"/>
    </row>
    <row r="51" spans="1:10" ht="13" hidden="1" x14ac:dyDescent="0.3">
      <c r="A51" s="1"/>
      <c r="B51" s="44" t="s">
        <v>906</v>
      </c>
      <c r="C51" s="46" t="s">
        <v>907</v>
      </c>
      <c r="D51" s="3">
        <v>362000</v>
      </c>
      <c r="E51" s="11">
        <v>335210.34999999998</v>
      </c>
      <c r="F51" s="3">
        <v>0</v>
      </c>
      <c r="G51" s="11">
        <v>0</v>
      </c>
      <c r="H51" s="3">
        <f t="shared" si="1"/>
        <v>0</v>
      </c>
      <c r="I51" s="173"/>
      <c r="J51" s="170"/>
    </row>
    <row r="52" spans="1:10" ht="25.5" hidden="1" x14ac:dyDescent="0.3">
      <c r="A52" s="1"/>
      <c r="B52" s="44" t="s">
        <v>908</v>
      </c>
      <c r="C52" s="46" t="s">
        <v>909</v>
      </c>
      <c r="D52" s="3">
        <v>76077</v>
      </c>
      <c r="E52" s="11">
        <v>76077.490000000005</v>
      </c>
      <c r="F52" s="3">
        <v>0</v>
      </c>
      <c r="G52" s="11">
        <v>0</v>
      </c>
      <c r="H52" s="3">
        <f t="shared" si="1"/>
        <v>0</v>
      </c>
      <c r="I52" s="173"/>
      <c r="J52" s="170"/>
    </row>
    <row r="53" spans="1:10" ht="13" hidden="1" x14ac:dyDescent="0.3">
      <c r="A53" s="1"/>
      <c r="B53" s="44" t="s">
        <v>910</v>
      </c>
      <c r="C53" s="46" t="s">
        <v>911</v>
      </c>
      <c r="D53" s="3">
        <v>121068</v>
      </c>
      <c r="E53" s="11">
        <v>101564</v>
      </c>
      <c r="F53" s="3">
        <v>0</v>
      </c>
      <c r="G53" s="11">
        <v>0</v>
      </c>
      <c r="H53" s="3">
        <f t="shared" si="1"/>
        <v>0</v>
      </c>
      <c r="I53" s="173"/>
      <c r="J53" s="170"/>
    </row>
    <row r="54" spans="1:10" ht="13" hidden="1" x14ac:dyDescent="0.3">
      <c r="A54" s="1"/>
      <c r="B54" s="44" t="s">
        <v>912</v>
      </c>
      <c r="C54" s="46" t="s">
        <v>913</v>
      </c>
      <c r="D54" s="3">
        <v>76484</v>
      </c>
      <c r="E54" s="11">
        <v>76483.81</v>
      </c>
      <c r="F54" s="3">
        <v>0</v>
      </c>
      <c r="G54" s="11">
        <v>0</v>
      </c>
      <c r="H54" s="3">
        <f t="shared" si="1"/>
        <v>0</v>
      </c>
      <c r="I54" s="173"/>
      <c r="J54" s="170"/>
    </row>
    <row r="55" spans="1:10" ht="25.5" hidden="1" x14ac:dyDescent="0.3">
      <c r="A55" s="1"/>
      <c r="B55" s="44" t="s">
        <v>914</v>
      </c>
      <c r="C55" s="46" t="s">
        <v>915</v>
      </c>
      <c r="D55" s="3">
        <v>235668</v>
      </c>
      <c r="E55" s="11">
        <v>235667.81</v>
      </c>
      <c r="F55" s="3">
        <v>0</v>
      </c>
      <c r="G55" s="11">
        <v>0</v>
      </c>
      <c r="H55" s="3">
        <f t="shared" si="1"/>
        <v>0</v>
      </c>
      <c r="I55" s="173"/>
      <c r="J55" s="170"/>
    </row>
    <row r="56" spans="1:10" ht="13" hidden="1" x14ac:dyDescent="0.3">
      <c r="A56" s="1"/>
      <c r="B56" s="44" t="s">
        <v>916</v>
      </c>
      <c r="C56" s="46" t="s">
        <v>917</v>
      </c>
      <c r="D56" s="3">
        <v>126200</v>
      </c>
      <c r="E56" s="11">
        <v>126211.42</v>
      </c>
      <c r="F56" s="3">
        <v>0</v>
      </c>
      <c r="G56" s="11">
        <v>0</v>
      </c>
      <c r="H56" s="3">
        <f t="shared" si="1"/>
        <v>0</v>
      </c>
      <c r="I56" s="173"/>
      <c r="J56" s="170"/>
    </row>
    <row r="57" spans="1:10" ht="13" x14ac:dyDescent="0.3">
      <c r="A57" s="1"/>
      <c r="B57" s="44" t="s">
        <v>918</v>
      </c>
      <c r="C57" s="46" t="s">
        <v>1257</v>
      </c>
      <c r="D57" s="3">
        <v>430533</v>
      </c>
      <c r="E57" s="11">
        <v>383319.83</v>
      </c>
      <c r="F57" s="3">
        <v>58591</v>
      </c>
      <c r="G57" s="11">
        <v>11377.52</v>
      </c>
      <c r="H57" s="3">
        <f t="shared" si="1"/>
        <v>47213.479999999996</v>
      </c>
      <c r="I57" s="173">
        <v>47213</v>
      </c>
      <c r="J57" s="170" t="s">
        <v>1265</v>
      </c>
    </row>
    <row r="58" spans="1:10" ht="13" hidden="1" x14ac:dyDescent="0.3">
      <c r="A58" s="1"/>
      <c r="B58" s="45" t="s">
        <v>919</v>
      </c>
      <c r="C58" s="46" t="s">
        <v>920</v>
      </c>
      <c r="D58" s="3">
        <v>0</v>
      </c>
      <c r="E58" s="11">
        <v>0</v>
      </c>
      <c r="F58" s="3">
        <v>0</v>
      </c>
      <c r="G58" s="11">
        <v>0</v>
      </c>
      <c r="H58" s="3">
        <f t="shared" si="1"/>
        <v>0</v>
      </c>
      <c r="I58" s="173"/>
      <c r="J58" s="170"/>
    </row>
    <row r="59" spans="1:10" ht="25.5" hidden="1" x14ac:dyDescent="0.3">
      <c r="A59" s="1"/>
      <c r="B59" s="45" t="s">
        <v>921</v>
      </c>
      <c r="C59" s="46" t="s">
        <v>922</v>
      </c>
      <c r="D59" s="3">
        <v>398300</v>
      </c>
      <c r="E59" s="11">
        <v>329814.33</v>
      </c>
      <c r="F59" s="3">
        <v>0</v>
      </c>
      <c r="G59" s="11">
        <v>0</v>
      </c>
      <c r="H59" s="3">
        <f t="shared" si="1"/>
        <v>0</v>
      </c>
      <c r="I59" s="173"/>
      <c r="J59" s="170"/>
    </row>
    <row r="60" spans="1:10" ht="13" hidden="1" x14ac:dyDescent="0.3">
      <c r="A60" s="1"/>
      <c r="B60" s="45" t="s">
        <v>923</v>
      </c>
      <c r="C60" s="46" t="s">
        <v>924</v>
      </c>
      <c r="D60" s="3">
        <v>50433</v>
      </c>
      <c r="E60" s="11">
        <v>50432.5</v>
      </c>
      <c r="F60" s="3">
        <v>0</v>
      </c>
      <c r="G60" s="11">
        <v>0</v>
      </c>
      <c r="H60" s="3">
        <f t="shared" si="1"/>
        <v>0</v>
      </c>
      <c r="I60" s="173"/>
      <c r="J60" s="170"/>
    </row>
    <row r="61" spans="1:10" ht="13" x14ac:dyDescent="0.3">
      <c r="A61" s="1"/>
      <c r="B61" s="45" t="s">
        <v>925</v>
      </c>
      <c r="C61" s="46" t="s">
        <v>1262</v>
      </c>
      <c r="D61" s="3">
        <v>1200000</v>
      </c>
      <c r="E61" s="11">
        <v>96872.48</v>
      </c>
      <c r="F61" s="3">
        <v>1164367</v>
      </c>
      <c r="G61" s="11">
        <v>61239.98</v>
      </c>
      <c r="H61" s="3">
        <f t="shared" si="1"/>
        <v>1103127.02</v>
      </c>
      <c r="I61" s="173">
        <v>1164367</v>
      </c>
      <c r="J61" s="170" t="s">
        <v>1317</v>
      </c>
    </row>
    <row r="62" spans="1:10" ht="13" x14ac:dyDescent="0.3">
      <c r="A62" s="1"/>
      <c r="B62" s="45" t="s">
        <v>926</v>
      </c>
      <c r="C62" s="46" t="s">
        <v>1258</v>
      </c>
      <c r="D62" s="3">
        <v>532530</v>
      </c>
      <c r="E62" s="11">
        <v>5905.8</v>
      </c>
      <c r="F62" s="3">
        <v>531855</v>
      </c>
      <c r="G62" s="11">
        <v>5230.8</v>
      </c>
      <c r="H62" s="3">
        <f t="shared" si="1"/>
        <v>526624.19999999995</v>
      </c>
      <c r="I62" s="173">
        <v>10000</v>
      </c>
      <c r="J62" s="170" t="s">
        <v>1314</v>
      </c>
    </row>
    <row r="63" spans="1:10" ht="13" hidden="1" x14ac:dyDescent="0.3">
      <c r="A63" s="1"/>
      <c r="B63" s="44" t="s">
        <v>927</v>
      </c>
      <c r="C63" s="46" t="s">
        <v>928</v>
      </c>
      <c r="D63" s="3">
        <v>493620</v>
      </c>
      <c r="E63" s="11">
        <v>494241.71</v>
      </c>
      <c r="F63" s="3">
        <v>0</v>
      </c>
      <c r="G63" s="11">
        <v>0</v>
      </c>
      <c r="H63" s="3">
        <f t="shared" si="1"/>
        <v>0</v>
      </c>
      <c r="I63" s="173"/>
      <c r="J63" s="170"/>
    </row>
    <row r="64" spans="1:10" ht="13" hidden="1" x14ac:dyDescent="0.3">
      <c r="A64" s="1"/>
      <c r="B64" s="45" t="s">
        <v>929</v>
      </c>
      <c r="C64" s="46" t="s">
        <v>930</v>
      </c>
      <c r="D64" s="3">
        <v>75000</v>
      </c>
      <c r="E64" s="11">
        <v>0</v>
      </c>
      <c r="F64" s="3">
        <v>0</v>
      </c>
      <c r="G64" s="11">
        <v>0</v>
      </c>
      <c r="H64" s="3">
        <f t="shared" si="1"/>
        <v>0</v>
      </c>
      <c r="I64" s="173"/>
      <c r="J64" s="170"/>
    </row>
    <row r="65" spans="1:10" ht="13" hidden="1" x14ac:dyDescent="0.3">
      <c r="A65" s="1"/>
      <c r="B65" s="44" t="s">
        <v>931</v>
      </c>
      <c r="C65" s="46" t="s">
        <v>932</v>
      </c>
      <c r="D65" s="3">
        <v>880411</v>
      </c>
      <c r="E65" s="11">
        <v>879500.01</v>
      </c>
      <c r="F65" s="3">
        <v>0</v>
      </c>
      <c r="G65" s="11">
        <v>0</v>
      </c>
      <c r="H65" s="3">
        <f t="shared" si="1"/>
        <v>0</v>
      </c>
      <c r="I65" s="173"/>
      <c r="J65" s="170"/>
    </row>
    <row r="66" spans="1:10" ht="13" hidden="1" x14ac:dyDescent="0.3">
      <c r="A66" s="1"/>
      <c r="B66" s="44" t="s">
        <v>933</v>
      </c>
      <c r="C66" s="46" t="s">
        <v>934</v>
      </c>
      <c r="D66" s="3">
        <v>1318477</v>
      </c>
      <c r="E66" s="11">
        <v>1318477.28</v>
      </c>
      <c r="F66" s="3">
        <v>0</v>
      </c>
      <c r="G66" s="11">
        <v>0</v>
      </c>
      <c r="H66" s="3">
        <f t="shared" si="1"/>
        <v>0</v>
      </c>
      <c r="I66" s="173"/>
      <c r="J66" s="170"/>
    </row>
    <row r="67" spans="1:10" ht="13" hidden="1" x14ac:dyDescent="0.3">
      <c r="A67" s="1"/>
      <c r="B67" s="44" t="s">
        <v>935</v>
      </c>
      <c r="C67" s="46" t="s">
        <v>936</v>
      </c>
      <c r="D67" s="3">
        <v>36000</v>
      </c>
      <c r="E67" s="11">
        <v>36000</v>
      </c>
      <c r="F67" s="3">
        <v>0</v>
      </c>
      <c r="G67" s="11">
        <v>0</v>
      </c>
      <c r="H67" s="3">
        <f t="shared" si="1"/>
        <v>0</v>
      </c>
      <c r="I67" s="173"/>
      <c r="J67" s="170"/>
    </row>
    <row r="68" spans="1:10" ht="13" hidden="1" x14ac:dyDescent="0.3">
      <c r="A68" s="1"/>
      <c r="B68" s="44" t="s">
        <v>937</v>
      </c>
      <c r="C68" s="46" t="s">
        <v>938</v>
      </c>
      <c r="D68" s="3">
        <v>185553</v>
      </c>
      <c r="E68" s="11">
        <v>185552.84</v>
      </c>
      <c r="F68" s="3">
        <v>0</v>
      </c>
      <c r="G68" s="11">
        <v>0</v>
      </c>
      <c r="H68" s="3">
        <f t="shared" ref="H68:H83" si="2">SUM(F68-G68)</f>
        <v>0</v>
      </c>
      <c r="I68" s="173"/>
      <c r="J68" s="170"/>
    </row>
    <row r="69" spans="1:10" ht="13" hidden="1" x14ac:dyDescent="0.3">
      <c r="A69" s="1"/>
      <c r="B69" s="44" t="s">
        <v>939</v>
      </c>
      <c r="C69" s="46" t="s">
        <v>940</v>
      </c>
      <c r="D69" s="3">
        <v>119326</v>
      </c>
      <c r="E69" s="11">
        <v>119325.6</v>
      </c>
      <c r="F69" s="3">
        <v>0</v>
      </c>
      <c r="G69" s="11">
        <v>0</v>
      </c>
      <c r="H69" s="3">
        <f t="shared" si="2"/>
        <v>0</v>
      </c>
      <c r="I69" s="173"/>
      <c r="J69" s="170"/>
    </row>
    <row r="70" spans="1:10" ht="13" x14ac:dyDescent="0.3">
      <c r="A70" s="1"/>
      <c r="B70" s="44" t="s">
        <v>941</v>
      </c>
      <c r="C70" s="46" t="s">
        <v>942</v>
      </c>
      <c r="D70" s="3">
        <v>485000</v>
      </c>
      <c r="E70" s="11">
        <v>493138.34</v>
      </c>
      <c r="F70" s="3">
        <v>79554</v>
      </c>
      <c r="G70" s="11">
        <v>87691.86</v>
      </c>
      <c r="H70" s="3">
        <f t="shared" si="2"/>
        <v>-8137.8600000000006</v>
      </c>
      <c r="I70" s="173">
        <v>79554</v>
      </c>
      <c r="J70" s="170" t="s">
        <v>1312</v>
      </c>
    </row>
    <row r="71" spans="1:10" ht="13" x14ac:dyDescent="0.3">
      <c r="A71" s="1"/>
      <c r="B71" s="44" t="s">
        <v>943</v>
      </c>
      <c r="C71" s="46" t="s">
        <v>1259</v>
      </c>
      <c r="D71" s="3">
        <v>700000</v>
      </c>
      <c r="E71" s="11">
        <v>333899.51</v>
      </c>
      <c r="F71" s="3">
        <v>376750</v>
      </c>
      <c r="G71" s="11">
        <v>10650</v>
      </c>
      <c r="H71" s="3">
        <f t="shared" si="2"/>
        <v>366100</v>
      </c>
      <c r="I71" s="173">
        <v>376750</v>
      </c>
      <c r="J71" s="170" t="s">
        <v>1312</v>
      </c>
    </row>
    <row r="72" spans="1:10" ht="25.5" hidden="1" x14ac:dyDescent="0.3">
      <c r="A72" s="1"/>
      <c r="B72" s="45" t="s">
        <v>944</v>
      </c>
      <c r="C72" s="46" t="s">
        <v>945</v>
      </c>
      <c r="D72" s="3">
        <v>-562500</v>
      </c>
      <c r="E72" s="11">
        <v>-562500</v>
      </c>
      <c r="F72" s="3">
        <v>0</v>
      </c>
      <c r="G72" s="11">
        <v>0</v>
      </c>
      <c r="H72" s="3">
        <f t="shared" si="2"/>
        <v>0</v>
      </c>
      <c r="I72" s="173"/>
      <c r="J72" s="170"/>
    </row>
    <row r="73" spans="1:10" ht="25.5" hidden="1" x14ac:dyDescent="0.3">
      <c r="A73" s="1"/>
      <c r="B73" s="45" t="s">
        <v>946</v>
      </c>
      <c r="C73" s="46" t="s">
        <v>947</v>
      </c>
      <c r="D73" s="3">
        <v>0</v>
      </c>
      <c r="E73" s="11">
        <v>-894837</v>
      </c>
      <c r="F73" s="3">
        <v>0</v>
      </c>
      <c r="G73" s="11">
        <v>0</v>
      </c>
      <c r="H73" s="3">
        <f t="shared" si="2"/>
        <v>0</v>
      </c>
      <c r="I73" s="173"/>
      <c r="J73" s="170"/>
    </row>
    <row r="74" spans="1:10" ht="13" hidden="1" x14ac:dyDescent="0.3">
      <c r="A74" s="1"/>
      <c r="B74" s="45" t="s">
        <v>948</v>
      </c>
      <c r="C74" s="46" t="s">
        <v>949</v>
      </c>
      <c r="D74" s="3">
        <v>4300000</v>
      </c>
      <c r="E74" s="11">
        <v>4202309.0599999996</v>
      </c>
      <c r="F74" s="3">
        <v>0</v>
      </c>
      <c r="G74" s="11">
        <v>0</v>
      </c>
      <c r="H74" s="3">
        <f t="shared" si="2"/>
        <v>0</v>
      </c>
      <c r="I74" s="173"/>
      <c r="J74" s="170"/>
    </row>
    <row r="75" spans="1:10" ht="13" hidden="1" x14ac:dyDescent="0.3">
      <c r="A75" s="1"/>
      <c r="B75" s="44" t="s">
        <v>950</v>
      </c>
      <c r="C75" s="46" t="s">
        <v>951</v>
      </c>
      <c r="D75" s="3">
        <v>2165689</v>
      </c>
      <c r="E75" s="11">
        <v>2166368.69</v>
      </c>
      <c r="F75" s="3">
        <v>0</v>
      </c>
      <c r="G75" s="11">
        <v>0</v>
      </c>
      <c r="H75" s="3">
        <f t="shared" si="2"/>
        <v>0</v>
      </c>
      <c r="I75" s="173"/>
      <c r="J75" s="170"/>
    </row>
    <row r="76" spans="1:10" ht="13" hidden="1" x14ac:dyDescent="0.3">
      <c r="A76" s="1"/>
      <c r="B76" s="44" t="s">
        <v>952</v>
      </c>
      <c r="C76" s="46" t="s">
        <v>953</v>
      </c>
      <c r="D76" s="3">
        <v>300000</v>
      </c>
      <c r="E76" s="11">
        <v>109115.82</v>
      </c>
      <c r="F76" s="3">
        <v>0</v>
      </c>
      <c r="G76" s="11">
        <v>0</v>
      </c>
      <c r="H76" s="3">
        <f t="shared" si="2"/>
        <v>0</v>
      </c>
      <c r="I76" s="173"/>
      <c r="J76" s="170"/>
    </row>
    <row r="77" spans="1:10" ht="25.5" hidden="1" x14ac:dyDescent="0.3">
      <c r="A77" s="1"/>
      <c r="B77" s="45" t="s">
        <v>954</v>
      </c>
      <c r="C77" s="46" t="s">
        <v>955</v>
      </c>
      <c r="D77" s="3">
        <v>-390000</v>
      </c>
      <c r="E77" s="11">
        <v>-390000</v>
      </c>
      <c r="F77" s="3">
        <v>0</v>
      </c>
      <c r="G77" s="11">
        <v>0</v>
      </c>
      <c r="H77" s="3">
        <f t="shared" si="2"/>
        <v>0</v>
      </c>
      <c r="I77" s="173"/>
      <c r="J77" s="170"/>
    </row>
    <row r="78" spans="1:10" ht="13" hidden="1" x14ac:dyDescent="0.3">
      <c r="A78" s="1"/>
      <c r="B78" s="45" t="s">
        <v>956</v>
      </c>
      <c r="C78" s="46" t="s">
        <v>957</v>
      </c>
      <c r="D78" s="3">
        <v>0</v>
      </c>
      <c r="E78" s="11">
        <v>0</v>
      </c>
      <c r="F78" s="3">
        <v>0</v>
      </c>
      <c r="G78" s="11">
        <v>0</v>
      </c>
      <c r="H78" s="3">
        <f t="shared" si="2"/>
        <v>0</v>
      </c>
      <c r="I78" s="173"/>
      <c r="J78" s="170"/>
    </row>
    <row r="79" spans="1:10" ht="13" hidden="1" x14ac:dyDescent="0.3">
      <c r="A79" s="1"/>
      <c r="B79" s="45" t="s">
        <v>958</v>
      </c>
      <c r="C79" s="46" t="s">
        <v>959</v>
      </c>
      <c r="D79" s="3">
        <v>1400000</v>
      </c>
      <c r="E79" s="11">
        <v>1466029.08</v>
      </c>
      <c r="F79" s="3">
        <v>0</v>
      </c>
      <c r="G79" s="11">
        <v>0</v>
      </c>
      <c r="H79" s="3">
        <f t="shared" si="2"/>
        <v>0</v>
      </c>
      <c r="I79" s="173"/>
      <c r="J79" s="170"/>
    </row>
    <row r="80" spans="1:10" ht="13" x14ac:dyDescent="0.3">
      <c r="A80" s="1"/>
      <c r="B80" s="45" t="s">
        <v>960</v>
      </c>
      <c r="C80" s="46" t="s">
        <v>961</v>
      </c>
      <c r="D80" s="3">
        <v>1400000</v>
      </c>
      <c r="E80" s="11">
        <v>0</v>
      </c>
      <c r="F80" s="3">
        <v>1400000</v>
      </c>
      <c r="G80" s="11">
        <v>0</v>
      </c>
      <c r="H80" s="3">
        <f t="shared" si="2"/>
        <v>1400000</v>
      </c>
      <c r="I80" s="173">
        <v>0</v>
      </c>
      <c r="J80" s="170" t="s">
        <v>1265</v>
      </c>
    </row>
    <row r="81" spans="1:10" ht="13" hidden="1" x14ac:dyDescent="0.3">
      <c r="A81" s="1"/>
      <c r="B81" s="44" t="s">
        <v>962</v>
      </c>
      <c r="C81" s="46" t="s">
        <v>963</v>
      </c>
      <c r="D81" s="3">
        <v>2200000</v>
      </c>
      <c r="E81" s="11">
        <v>0</v>
      </c>
      <c r="F81" s="3">
        <v>0</v>
      </c>
      <c r="G81" s="11">
        <v>0</v>
      </c>
      <c r="H81" s="3">
        <f t="shared" si="2"/>
        <v>0</v>
      </c>
      <c r="I81" s="173"/>
      <c r="J81" s="170"/>
    </row>
    <row r="82" spans="1:10" ht="25.5" hidden="1" x14ac:dyDescent="0.3">
      <c r="A82" s="1"/>
      <c r="B82" s="45" t="s">
        <v>964</v>
      </c>
      <c r="C82" s="46" t="s">
        <v>965</v>
      </c>
      <c r="D82" s="3">
        <v>385000</v>
      </c>
      <c r="E82" s="11">
        <v>368049.3</v>
      </c>
      <c r="F82" s="3">
        <v>0</v>
      </c>
      <c r="G82" s="11">
        <v>0</v>
      </c>
      <c r="H82" s="3">
        <f t="shared" si="2"/>
        <v>0</v>
      </c>
      <c r="I82" s="173"/>
      <c r="J82" s="170"/>
    </row>
    <row r="83" spans="1:10" ht="13" x14ac:dyDescent="0.3">
      <c r="A83" s="1"/>
      <c r="B83" s="45" t="s">
        <v>966</v>
      </c>
      <c r="C83" s="46" t="s">
        <v>1260</v>
      </c>
      <c r="D83" s="3">
        <v>5311041</v>
      </c>
      <c r="E83" s="11">
        <v>4844801.34</v>
      </c>
      <c r="F83" s="3">
        <v>693812</v>
      </c>
      <c r="G83" s="11">
        <v>227572.33</v>
      </c>
      <c r="H83" s="3">
        <f t="shared" si="2"/>
        <v>466239.67000000004</v>
      </c>
      <c r="I83" s="173">
        <v>693812</v>
      </c>
      <c r="J83" s="170" t="s">
        <v>1265</v>
      </c>
    </row>
    <row r="84" spans="1:10" ht="13" x14ac:dyDescent="0.3">
      <c r="A84" s="1"/>
      <c r="B84" s="21"/>
      <c r="C84" s="4"/>
      <c r="D84" s="13"/>
      <c r="E84" s="4"/>
      <c r="F84" s="13"/>
      <c r="G84" s="4"/>
      <c r="H84" s="13"/>
      <c r="I84" s="172"/>
      <c r="J84" s="169"/>
    </row>
    <row r="85" spans="1:10" ht="13" x14ac:dyDescent="0.3">
      <c r="A85" s="1"/>
      <c r="B85" s="24"/>
      <c r="C85" s="5" t="s">
        <v>1177</v>
      </c>
      <c r="D85" s="19">
        <f>SUM(D5:D84)</f>
        <v>227831886</v>
      </c>
      <c r="E85" s="12">
        <f>SUM(E5:E84)</f>
        <v>212475183.81000003</v>
      </c>
      <c r="F85" s="19">
        <f>SUM(F5:F84)</f>
        <v>11936957</v>
      </c>
      <c r="G85" s="12">
        <f>SUM(G5:G84)</f>
        <v>593650.75999999989</v>
      </c>
      <c r="H85" s="19">
        <f>SUM(H5:H84)</f>
        <v>11343306.24</v>
      </c>
      <c r="I85" s="174"/>
      <c r="J85" s="171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26" zoomScaleNormal="100" workbookViewId="0">
      <selection activeCell="O76" sqref="O76"/>
    </sheetView>
  </sheetViews>
  <sheetFormatPr defaultRowHeight="12" x14ac:dyDescent="0.3"/>
  <cols>
    <col min="3" max="3" width="41.6640625" customWidth="1"/>
    <col min="4" max="4" width="15.109375" hidden="1" customWidth="1"/>
    <col min="5" max="5" width="20.109375" hidden="1" customWidth="1"/>
    <col min="6" max="6" width="15.109375" customWidth="1"/>
    <col min="7" max="8" width="12.6640625" customWidth="1"/>
    <col min="9" max="9" width="15.33203125" customWidth="1"/>
    <col min="10" max="10" width="35.33203125" customWidth="1"/>
  </cols>
  <sheetData>
    <row r="1" spans="1:10" ht="13" x14ac:dyDescent="0.3">
      <c r="A1" s="1"/>
      <c r="B1" s="26"/>
      <c r="C1" s="71" t="s">
        <v>967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1170</v>
      </c>
      <c r="J1" s="28" t="s">
        <v>1172</v>
      </c>
    </row>
    <row r="2" spans="1:10" ht="25.5" x14ac:dyDescent="0.3">
      <c r="A2" s="1"/>
      <c r="B2" s="32"/>
      <c r="C2" s="72" t="s">
        <v>968</v>
      </c>
      <c r="D2" s="34" t="s">
        <v>1168</v>
      </c>
      <c r="E2" s="35" t="s">
        <v>1169</v>
      </c>
      <c r="F2" s="36">
        <v>2015</v>
      </c>
      <c r="G2" s="37" t="s">
        <v>6</v>
      </c>
      <c r="H2" s="37" t="s">
        <v>7</v>
      </c>
      <c r="I2" s="39" t="s">
        <v>1171</v>
      </c>
      <c r="J2" s="40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x14ac:dyDescent="0.3">
      <c r="A4" s="1"/>
      <c r="B4" s="68" t="s">
        <v>969</v>
      </c>
      <c r="C4" s="6" t="s">
        <v>970</v>
      </c>
      <c r="D4" s="3">
        <v>-50000000</v>
      </c>
      <c r="E4" s="11">
        <v>112838.44</v>
      </c>
      <c r="F4" s="3">
        <v>-5000000</v>
      </c>
      <c r="G4" s="11">
        <v>332973.84000000003</v>
      </c>
      <c r="H4" s="3">
        <f t="shared" ref="H4:H33" si="0">SUM(F4-G4)</f>
        <v>-5332973.84</v>
      </c>
      <c r="I4" s="6"/>
      <c r="J4" s="42"/>
    </row>
    <row r="5" spans="1:10" ht="13" hidden="1" x14ac:dyDescent="0.3">
      <c r="A5" s="1"/>
      <c r="B5" s="68" t="s">
        <v>971</v>
      </c>
      <c r="C5" s="6" t="s">
        <v>972</v>
      </c>
      <c r="D5" s="3">
        <v>0</v>
      </c>
      <c r="E5" s="11">
        <v>-4506076.91</v>
      </c>
      <c r="F5" s="3">
        <v>0</v>
      </c>
      <c r="G5" s="11">
        <v>0</v>
      </c>
      <c r="H5" s="3">
        <f t="shared" si="0"/>
        <v>0</v>
      </c>
      <c r="I5" s="6"/>
      <c r="J5" s="42"/>
    </row>
    <row r="6" spans="1:10" ht="13" hidden="1" x14ac:dyDescent="0.3">
      <c r="A6" s="1"/>
      <c r="B6" s="68" t="s">
        <v>973</v>
      </c>
      <c r="C6" s="6" t="s">
        <v>974</v>
      </c>
      <c r="D6" s="3">
        <v>0</v>
      </c>
      <c r="E6" s="11">
        <v>-1000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x14ac:dyDescent="0.3">
      <c r="A7" s="1"/>
      <c r="B7" s="68" t="s">
        <v>975</v>
      </c>
      <c r="C7" s="6" t="s">
        <v>976</v>
      </c>
      <c r="D7" s="3">
        <v>0</v>
      </c>
      <c r="E7" s="11">
        <v>24151.599999999999</v>
      </c>
      <c r="F7" s="3">
        <v>0</v>
      </c>
      <c r="G7" s="11">
        <v>84211.6</v>
      </c>
      <c r="H7" s="3">
        <f t="shared" si="0"/>
        <v>-84211.6</v>
      </c>
      <c r="I7" s="6"/>
      <c r="J7" s="42"/>
    </row>
    <row r="8" spans="1:10" ht="13" hidden="1" x14ac:dyDescent="0.3">
      <c r="A8" s="1"/>
      <c r="B8" s="68" t="s">
        <v>977</v>
      </c>
      <c r="C8" s="6" t="s">
        <v>978</v>
      </c>
      <c r="D8" s="3">
        <v>0</v>
      </c>
      <c r="E8" s="11">
        <v>-645507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68" t="s">
        <v>979</v>
      </c>
      <c r="C9" s="6" t="s">
        <v>980</v>
      </c>
      <c r="D9" s="3">
        <v>0</v>
      </c>
      <c r="E9" s="11">
        <v>-140322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68" t="s">
        <v>981</v>
      </c>
      <c r="C10" s="6" t="s">
        <v>982</v>
      </c>
      <c r="D10" s="3">
        <v>0</v>
      </c>
      <c r="E10" s="11">
        <v>-649625.97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68" t="s">
        <v>983</v>
      </c>
      <c r="C11" s="6" t="s">
        <v>984</v>
      </c>
      <c r="D11" s="3">
        <v>0</v>
      </c>
      <c r="E11" s="11">
        <v>-250680.75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13" hidden="1" x14ac:dyDescent="0.3">
      <c r="A12" s="1"/>
      <c r="B12" s="68" t="s">
        <v>985</v>
      </c>
      <c r="C12" s="6" t="s">
        <v>986</v>
      </c>
      <c r="D12" s="3">
        <v>0</v>
      </c>
      <c r="E12" s="11">
        <v>-808508.15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68" t="s">
        <v>987</v>
      </c>
      <c r="C13" s="6" t="s">
        <v>988</v>
      </c>
      <c r="D13" s="3">
        <v>0</v>
      </c>
      <c r="E13" s="11">
        <v>-2381550.79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x14ac:dyDescent="0.3">
      <c r="A14" s="1"/>
      <c r="B14" s="68" t="s">
        <v>989</v>
      </c>
      <c r="C14" s="6" t="s">
        <v>990</v>
      </c>
      <c r="D14" s="3">
        <v>0</v>
      </c>
      <c r="E14" s="11">
        <v>-1209265.81</v>
      </c>
      <c r="F14" s="3">
        <v>0</v>
      </c>
      <c r="G14" s="11">
        <v>3373.75</v>
      </c>
      <c r="H14" s="3">
        <f t="shared" si="0"/>
        <v>-3373.75</v>
      </c>
      <c r="I14" s="6"/>
      <c r="J14" s="42"/>
    </row>
    <row r="15" spans="1:10" ht="13" hidden="1" x14ac:dyDescent="0.3">
      <c r="A15" s="1"/>
      <c r="B15" s="68" t="s">
        <v>991</v>
      </c>
      <c r="C15" s="6" t="s">
        <v>992</v>
      </c>
      <c r="D15" s="3">
        <v>0</v>
      </c>
      <c r="E15" s="11">
        <v>-1312995.7</v>
      </c>
      <c r="F15" s="3">
        <v>0</v>
      </c>
      <c r="G15" s="11">
        <v>0</v>
      </c>
      <c r="H15" s="3">
        <f t="shared" si="0"/>
        <v>0</v>
      </c>
      <c r="I15" s="6"/>
      <c r="J15" s="42"/>
    </row>
    <row r="16" spans="1:10" ht="13" hidden="1" x14ac:dyDescent="0.3">
      <c r="A16" s="1"/>
      <c r="B16" s="68" t="s">
        <v>993</v>
      </c>
      <c r="C16" s="6" t="s">
        <v>994</v>
      </c>
      <c r="D16" s="3">
        <v>0</v>
      </c>
      <c r="E16" s="11">
        <v>-108383.7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68" t="s">
        <v>995</v>
      </c>
      <c r="C17" s="6" t="s">
        <v>996</v>
      </c>
      <c r="D17" s="3">
        <v>0</v>
      </c>
      <c r="E17" s="11">
        <v>-301548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13" hidden="1" x14ac:dyDescent="0.3">
      <c r="A18" s="1"/>
      <c r="B18" s="68" t="s">
        <v>997</v>
      </c>
      <c r="C18" s="6" t="s">
        <v>998</v>
      </c>
      <c r="D18" s="3">
        <v>0</v>
      </c>
      <c r="E18" s="11">
        <v>-194650.58</v>
      </c>
      <c r="F18" s="3">
        <v>0</v>
      </c>
      <c r="G18" s="11">
        <v>0</v>
      </c>
      <c r="H18" s="3">
        <f t="shared" si="0"/>
        <v>0</v>
      </c>
      <c r="I18" s="6"/>
      <c r="J18" s="42"/>
    </row>
    <row r="19" spans="1:10" ht="13" hidden="1" x14ac:dyDescent="0.3">
      <c r="A19" s="1"/>
      <c r="B19" s="68" t="s">
        <v>999</v>
      </c>
      <c r="C19" s="6" t="s">
        <v>1000</v>
      </c>
      <c r="D19" s="3">
        <v>0</v>
      </c>
      <c r="E19" s="11">
        <v>-3241872.21</v>
      </c>
      <c r="F19" s="3">
        <v>0</v>
      </c>
      <c r="G19" s="11">
        <v>0</v>
      </c>
      <c r="H19" s="3">
        <f t="shared" si="0"/>
        <v>0</v>
      </c>
      <c r="I19" s="6"/>
      <c r="J19" s="42"/>
    </row>
    <row r="20" spans="1:10" ht="13" hidden="1" x14ac:dyDescent="0.3">
      <c r="A20" s="1"/>
      <c r="B20" s="68" t="s">
        <v>1001</v>
      </c>
      <c r="C20" s="6" t="s">
        <v>1002</v>
      </c>
      <c r="D20" s="3">
        <v>0</v>
      </c>
      <c r="E20" s="11">
        <v>-184710.37</v>
      </c>
      <c r="F20" s="3">
        <v>0</v>
      </c>
      <c r="G20" s="11">
        <v>0</v>
      </c>
      <c r="H20" s="3">
        <f t="shared" si="0"/>
        <v>0</v>
      </c>
      <c r="I20" s="6"/>
      <c r="J20" s="42"/>
    </row>
    <row r="21" spans="1:10" ht="13" hidden="1" x14ac:dyDescent="0.3">
      <c r="A21" s="1"/>
      <c r="B21" s="68" t="s">
        <v>1003</v>
      </c>
      <c r="C21" s="6" t="s">
        <v>1004</v>
      </c>
      <c r="D21" s="3">
        <v>0</v>
      </c>
      <c r="E21" s="11">
        <v>-101830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x14ac:dyDescent="0.3">
      <c r="A22" s="1"/>
      <c r="B22" s="68" t="s">
        <v>1005</v>
      </c>
      <c r="C22" s="6" t="s">
        <v>1006</v>
      </c>
      <c r="D22" s="3">
        <v>0</v>
      </c>
      <c r="E22" s="11">
        <v>-1148112.99</v>
      </c>
      <c r="F22" s="3">
        <v>0</v>
      </c>
      <c r="G22" s="11">
        <v>4320</v>
      </c>
      <c r="H22" s="3">
        <f t="shared" si="0"/>
        <v>-4320</v>
      </c>
      <c r="I22" s="6"/>
      <c r="J22" s="42"/>
    </row>
    <row r="23" spans="1:10" ht="13" x14ac:dyDescent="0.3">
      <c r="A23" s="1"/>
      <c r="B23" s="68" t="s">
        <v>1007</v>
      </c>
      <c r="C23" s="6" t="s">
        <v>1008</v>
      </c>
      <c r="D23" s="3">
        <v>0</v>
      </c>
      <c r="E23" s="11">
        <v>-444549.45</v>
      </c>
      <c r="F23" s="3">
        <v>0</v>
      </c>
      <c r="G23" s="11">
        <v>3860</v>
      </c>
      <c r="H23" s="3">
        <f t="shared" si="0"/>
        <v>-3860</v>
      </c>
      <c r="I23" s="6"/>
      <c r="J23" s="42"/>
    </row>
    <row r="24" spans="1:10" ht="13" hidden="1" x14ac:dyDescent="0.3">
      <c r="A24" s="1"/>
      <c r="B24" s="68" t="s">
        <v>1009</v>
      </c>
      <c r="C24" s="6" t="s">
        <v>1010</v>
      </c>
      <c r="D24" s="3">
        <v>0</v>
      </c>
      <c r="E24" s="11">
        <v>-793165.97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68" t="s">
        <v>1011</v>
      </c>
      <c r="C25" s="6" t="s">
        <v>1012</v>
      </c>
      <c r="D25" s="3">
        <v>0</v>
      </c>
      <c r="E25" s="11">
        <v>-1073484.76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x14ac:dyDescent="0.3">
      <c r="A26" s="1"/>
      <c r="B26" s="68" t="s">
        <v>1013</v>
      </c>
      <c r="C26" s="6" t="s">
        <v>1014</v>
      </c>
      <c r="D26" s="3">
        <v>0</v>
      </c>
      <c r="E26" s="11">
        <v>3500</v>
      </c>
      <c r="F26" s="3">
        <v>0</v>
      </c>
      <c r="G26" s="11">
        <v>3500</v>
      </c>
      <c r="H26" s="3">
        <f t="shared" si="0"/>
        <v>-3500</v>
      </c>
      <c r="I26" s="6"/>
      <c r="J26" s="42"/>
    </row>
    <row r="27" spans="1:10" ht="13" hidden="1" x14ac:dyDescent="0.3">
      <c r="A27" s="1"/>
      <c r="B27" s="68" t="s">
        <v>1015</v>
      </c>
      <c r="C27" s="6" t="s">
        <v>1016</v>
      </c>
      <c r="D27" s="3">
        <v>0</v>
      </c>
      <c r="E27" s="11">
        <v>-50000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hidden="1" x14ac:dyDescent="0.3">
      <c r="A28" s="1"/>
      <c r="B28" s="68" t="s">
        <v>1017</v>
      </c>
      <c r="C28" s="6" t="s">
        <v>1018</v>
      </c>
      <c r="D28" s="3">
        <v>0</v>
      </c>
      <c r="E28" s="11">
        <v>-11803545.6</v>
      </c>
      <c r="F28" s="3">
        <v>0</v>
      </c>
      <c r="G28" s="11">
        <v>0</v>
      </c>
      <c r="H28" s="3">
        <f t="shared" si="0"/>
        <v>0</v>
      </c>
      <c r="I28" s="6"/>
      <c r="J28" s="42"/>
    </row>
    <row r="29" spans="1:10" ht="13" hidden="1" x14ac:dyDescent="0.3">
      <c r="A29" s="1"/>
      <c r="B29" s="68" t="s">
        <v>1019</v>
      </c>
      <c r="C29" s="6" t="s">
        <v>1020</v>
      </c>
      <c r="D29" s="3">
        <v>0</v>
      </c>
      <c r="E29" s="11">
        <v>-87472</v>
      </c>
      <c r="F29" s="3">
        <v>0</v>
      </c>
      <c r="G29" s="11">
        <v>0</v>
      </c>
      <c r="H29" s="3">
        <f t="shared" si="0"/>
        <v>0</v>
      </c>
      <c r="I29" s="6"/>
      <c r="J29" s="42"/>
    </row>
    <row r="30" spans="1:10" ht="13" hidden="1" x14ac:dyDescent="0.3">
      <c r="A30" s="1"/>
      <c r="B30" s="68" t="s">
        <v>1021</v>
      </c>
      <c r="C30" s="6" t="s">
        <v>1022</v>
      </c>
      <c r="D30" s="3">
        <v>0</v>
      </c>
      <c r="E30" s="11">
        <v>-312500</v>
      </c>
      <c r="F30" s="3">
        <v>0</v>
      </c>
      <c r="G30" s="11">
        <v>0</v>
      </c>
      <c r="H30" s="3">
        <f t="shared" si="0"/>
        <v>0</v>
      </c>
      <c r="I30" s="6"/>
      <c r="J30" s="42"/>
    </row>
    <row r="31" spans="1:10" ht="13" hidden="1" x14ac:dyDescent="0.3">
      <c r="A31" s="1"/>
      <c r="B31" s="68" t="s">
        <v>1023</v>
      </c>
      <c r="C31" s="6" t="s">
        <v>1024</v>
      </c>
      <c r="D31" s="3">
        <v>0</v>
      </c>
      <c r="E31" s="11">
        <v>-1947551.52</v>
      </c>
      <c r="F31" s="3">
        <v>0</v>
      </c>
      <c r="G31" s="11">
        <v>0</v>
      </c>
      <c r="H31" s="3">
        <f t="shared" si="0"/>
        <v>0</v>
      </c>
      <c r="I31" s="6"/>
      <c r="J31" s="42"/>
    </row>
    <row r="32" spans="1:10" ht="13" hidden="1" x14ac:dyDescent="0.3">
      <c r="A32" s="1"/>
      <c r="B32" s="68" t="s">
        <v>1025</v>
      </c>
      <c r="C32" s="6" t="s">
        <v>1026</v>
      </c>
      <c r="D32" s="3">
        <v>0</v>
      </c>
      <c r="E32" s="11">
        <v>-378232.25</v>
      </c>
      <c r="F32" s="3">
        <v>0</v>
      </c>
      <c r="G32" s="11">
        <v>0</v>
      </c>
      <c r="H32" s="3">
        <f t="shared" si="0"/>
        <v>0</v>
      </c>
      <c r="I32" s="6"/>
      <c r="J32" s="42"/>
    </row>
    <row r="33" spans="1:10" ht="13" hidden="1" x14ac:dyDescent="0.3">
      <c r="A33" s="1"/>
      <c r="B33" s="68" t="s">
        <v>1027</v>
      </c>
      <c r="C33" s="6" t="s">
        <v>1028</v>
      </c>
      <c r="D33" s="3">
        <v>0</v>
      </c>
      <c r="E33" s="11">
        <v>-494518.37</v>
      </c>
      <c r="F33" s="3">
        <v>0</v>
      </c>
      <c r="G33" s="11">
        <v>0</v>
      </c>
      <c r="H33" s="3">
        <f t="shared" si="0"/>
        <v>0</v>
      </c>
      <c r="I33" s="6"/>
      <c r="J33" s="42"/>
    </row>
    <row r="34" spans="1:10" ht="13" hidden="1" x14ac:dyDescent="0.3">
      <c r="A34" s="1"/>
      <c r="B34" s="68" t="s">
        <v>1029</v>
      </c>
      <c r="C34" s="6"/>
      <c r="D34" s="3"/>
      <c r="E34" s="11"/>
      <c r="F34" s="3"/>
      <c r="G34" s="11"/>
      <c r="H34" s="3"/>
      <c r="I34" s="6"/>
      <c r="J34" s="42"/>
    </row>
    <row r="35" spans="1:10" ht="13" x14ac:dyDescent="0.3">
      <c r="A35" s="1"/>
      <c r="B35" s="68" t="s">
        <v>1030</v>
      </c>
      <c r="C35" s="6" t="s">
        <v>1031</v>
      </c>
      <c r="D35" s="3">
        <v>0</v>
      </c>
      <c r="E35" s="11">
        <v>49605.89</v>
      </c>
      <c r="F35" s="3">
        <v>0</v>
      </c>
      <c r="G35" s="11">
        <v>0</v>
      </c>
      <c r="H35" s="3">
        <f t="shared" ref="H35:H74" si="1">SUM(F35-G35)</f>
        <v>0</v>
      </c>
      <c r="I35" s="6"/>
      <c r="J35" s="42"/>
    </row>
    <row r="36" spans="1:10" ht="13" hidden="1" x14ac:dyDescent="0.3">
      <c r="A36" s="1"/>
      <c r="B36" s="68" t="s">
        <v>1032</v>
      </c>
      <c r="C36" s="6" t="s">
        <v>1033</v>
      </c>
      <c r="D36" s="3">
        <v>0</v>
      </c>
      <c r="E36" s="11">
        <v>-56628</v>
      </c>
      <c r="F36" s="3">
        <v>0</v>
      </c>
      <c r="G36" s="11">
        <v>0</v>
      </c>
      <c r="H36" s="3">
        <f t="shared" si="1"/>
        <v>0</v>
      </c>
      <c r="I36" s="6"/>
      <c r="J36" s="42"/>
    </row>
    <row r="37" spans="1:10" ht="13" hidden="1" x14ac:dyDescent="0.3">
      <c r="A37" s="1"/>
      <c r="B37" s="68" t="s">
        <v>1034</v>
      </c>
      <c r="C37" s="6" t="s">
        <v>1035</v>
      </c>
      <c r="D37" s="3">
        <v>0</v>
      </c>
      <c r="E37" s="11">
        <v>-111202.25</v>
      </c>
      <c r="F37" s="3">
        <v>0</v>
      </c>
      <c r="G37" s="11">
        <v>0</v>
      </c>
      <c r="H37" s="3">
        <f t="shared" si="1"/>
        <v>0</v>
      </c>
      <c r="I37" s="6"/>
      <c r="J37" s="42"/>
    </row>
    <row r="38" spans="1:10" ht="13" hidden="1" x14ac:dyDescent="0.3">
      <c r="A38" s="1"/>
      <c r="B38" s="68" t="s">
        <v>1036</v>
      </c>
      <c r="C38" s="6" t="s">
        <v>1037</v>
      </c>
      <c r="D38" s="3">
        <v>0</v>
      </c>
      <c r="E38" s="11">
        <v>-1953321.45</v>
      </c>
      <c r="F38" s="3">
        <v>0</v>
      </c>
      <c r="G38" s="11">
        <v>0</v>
      </c>
      <c r="H38" s="3">
        <f t="shared" si="1"/>
        <v>0</v>
      </c>
      <c r="I38" s="6"/>
      <c r="J38" s="42"/>
    </row>
    <row r="39" spans="1:10" ht="13" hidden="1" x14ac:dyDescent="0.3">
      <c r="A39" s="1"/>
      <c r="B39" s="68" t="s">
        <v>1038</v>
      </c>
      <c r="C39" s="6" t="s">
        <v>1039</v>
      </c>
      <c r="D39" s="3">
        <v>0</v>
      </c>
      <c r="E39" s="11">
        <v>-258814.81</v>
      </c>
      <c r="F39" s="3">
        <v>0</v>
      </c>
      <c r="G39" s="11">
        <v>0</v>
      </c>
      <c r="H39" s="3">
        <f t="shared" si="1"/>
        <v>0</v>
      </c>
      <c r="I39" s="6"/>
      <c r="J39" s="42"/>
    </row>
    <row r="40" spans="1:10" ht="13" hidden="1" x14ac:dyDescent="0.3">
      <c r="A40" s="1"/>
      <c r="B40" s="68" t="s">
        <v>1040</v>
      </c>
      <c r="C40" s="6" t="s">
        <v>1041</v>
      </c>
      <c r="D40" s="3">
        <v>0</v>
      </c>
      <c r="E40" s="11">
        <v>0.05</v>
      </c>
      <c r="F40" s="3">
        <v>0</v>
      </c>
      <c r="G40" s="11">
        <v>0</v>
      </c>
      <c r="H40" s="3">
        <f t="shared" si="1"/>
        <v>0</v>
      </c>
      <c r="I40" s="6"/>
      <c r="J40" s="42"/>
    </row>
    <row r="41" spans="1:10" ht="13" hidden="1" x14ac:dyDescent="0.3">
      <c r="A41" s="1"/>
      <c r="B41" s="68" t="s">
        <v>1042</v>
      </c>
      <c r="C41" s="6" t="s">
        <v>1043</v>
      </c>
      <c r="D41" s="3">
        <v>0</v>
      </c>
      <c r="E41" s="11">
        <v>-156022.1</v>
      </c>
      <c r="F41" s="3">
        <v>0</v>
      </c>
      <c r="G41" s="11">
        <v>0</v>
      </c>
      <c r="H41" s="3">
        <f t="shared" si="1"/>
        <v>0</v>
      </c>
      <c r="I41" s="6"/>
      <c r="J41" s="42"/>
    </row>
    <row r="42" spans="1:10" ht="13" hidden="1" x14ac:dyDescent="0.3">
      <c r="A42" s="1"/>
      <c r="B42" s="68" t="s">
        <v>1044</v>
      </c>
      <c r="C42" s="6" t="s">
        <v>1045</v>
      </c>
      <c r="D42" s="3">
        <v>0</v>
      </c>
      <c r="E42" s="11">
        <v>-177844.64</v>
      </c>
      <c r="F42" s="3">
        <v>0</v>
      </c>
      <c r="G42" s="11">
        <v>0</v>
      </c>
      <c r="H42" s="3">
        <f t="shared" si="1"/>
        <v>0</v>
      </c>
      <c r="I42" s="6"/>
      <c r="J42" s="42"/>
    </row>
    <row r="43" spans="1:10" ht="13" hidden="1" x14ac:dyDescent="0.3">
      <c r="A43" s="1"/>
      <c r="B43" s="68" t="s">
        <v>1046</v>
      </c>
      <c r="C43" s="6" t="s">
        <v>1047</v>
      </c>
      <c r="D43" s="3">
        <v>0</v>
      </c>
      <c r="E43" s="11">
        <v>0</v>
      </c>
      <c r="F43" s="3">
        <v>0</v>
      </c>
      <c r="G43" s="11">
        <v>0</v>
      </c>
      <c r="H43" s="3">
        <f t="shared" si="1"/>
        <v>0</v>
      </c>
      <c r="I43" s="6"/>
      <c r="J43" s="42"/>
    </row>
    <row r="44" spans="1:10" ht="13" x14ac:dyDescent="0.3">
      <c r="A44" s="1"/>
      <c r="B44" s="68" t="s">
        <v>1048</v>
      </c>
      <c r="C44" s="6" t="s">
        <v>1049</v>
      </c>
      <c r="D44" s="3">
        <v>0</v>
      </c>
      <c r="E44" s="11">
        <v>-2488464.1800000002</v>
      </c>
      <c r="F44" s="3">
        <v>0</v>
      </c>
      <c r="G44" s="11">
        <v>-633407.36</v>
      </c>
      <c r="H44" s="3">
        <f t="shared" si="1"/>
        <v>633407.36</v>
      </c>
      <c r="I44" s="6"/>
      <c r="J44" s="163" t="s">
        <v>1307</v>
      </c>
    </row>
    <row r="45" spans="1:10" ht="13" hidden="1" x14ac:dyDescent="0.3">
      <c r="A45" s="1"/>
      <c r="B45" s="68" t="s">
        <v>1050</v>
      </c>
      <c r="C45" s="6" t="s">
        <v>1051</v>
      </c>
      <c r="D45" s="3">
        <v>0</v>
      </c>
      <c r="E45" s="11">
        <v>-155118.20000000001</v>
      </c>
      <c r="F45" s="3">
        <v>0</v>
      </c>
      <c r="G45" s="11">
        <v>0</v>
      </c>
      <c r="H45" s="3">
        <f t="shared" si="1"/>
        <v>0</v>
      </c>
      <c r="I45" s="6"/>
      <c r="J45" s="42"/>
    </row>
    <row r="46" spans="1:10" ht="13" hidden="1" x14ac:dyDescent="0.3">
      <c r="A46" s="1"/>
      <c r="B46" s="68" t="s">
        <v>1052</v>
      </c>
      <c r="C46" s="6" t="s">
        <v>1053</v>
      </c>
      <c r="D46" s="3">
        <v>0</v>
      </c>
      <c r="E46" s="11">
        <v>-5828000</v>
      </c>
      <c r="F46" s="3">
        <v>0</v>
      </c>
      <c r="G46" s="11">
        <v>0</v>
      </c>
      <c r="H46" s="3">
        <f t="shared" si="1"/>
        <v>0</v>
      </c>
      <c r="I46" s="6"/>
      <c r="J46" s="42"/>
    </row>
    <row r="47" spans="1:10" ht="13" x14ac:dyDescent="0.3">
      <c r="A47" s="1"/>
      <c r="B47" s="68" t="s">
        <v>1054</v>
      </c>
      <c r="C47" s="6" t="s">
        <v>1055</v>
      </c>
      <c r="D47" s="3">
        <v>0</v>
      </c>
      <c r="E47" s="11">
        <v>-1865899.74</v>
      </c>
      <c r="F47" s="3">
        <v>0</v>
      </c>
      <c r="G47" s="11">
        <v>4320</v>
      </c>
      <c r="H47" s="3">
        <f t="shared" si="1"/>
        <v>-4320</v>
      </c>
      <c r="I47" s="6"/>
      <c r="J47" s="42"/>
    </row>
    <row r="48" spans="1:10" ht="13" hidden="1" x14ac:dyDescent="0.3">
      <c r="A48" s="1"/>
      <c r="B48" s="68" t="s">
        <v>1056</v>
      </c>
      <c r="C48" s="6" t="s">
        <v>1057</v>
      </c>
      <c r="D48" s="3">
        <v>0</v>
      </c>
      <c r="E48" s="11">
        <v>13209.82</v>
      </c>
      <c r="F48" s="3">
        <v>0</v>
      </c>
      <c r="G48" s="11">
        <v>0</v>
      </c>
      <c r="H48" s="3">
        <f t="shared" si="1"/>
        <v>0</v>
      </c>
      <c r="I48" s="6"/>
      <c r="J48" s="42"/>
    </row>
    <row r="49" spans="1:10" ht="18" hidden="1" customHeight="1" x14ac:dyDescent="0.3">
      <c r="A49" s="1"/>
      <c r="B49" s="68" t="s">
        <v>1058</v>
      </c>
      <c r="C49" s="6" t="s">
        <v>1059</v>
      </c>
      <c r="D49" s="3">
        <v>0</v>
      </c>
      <c r="E49" s="11">
        <v>-176820.14</v>
      </c>
      <c r="F49" s="3">
        <v>0</v>
      </c>
      <c r="G49" s="11">
        <v>0</v>
      </c>
      <c r="H49" s="3">
        <f t="shared" si="1"/>
        <v>0</v>
      </c>
      <c r="I49" s="6"/>
      <c r="J49" s="42"/>
    </row>
    <row r="50" spans="1:10" ht="13" hidden="1" x14ac:dyDescent="0.3">
      <c r="A50" s="1"/>
      <c r="B50" s="68" t="s">
        <v>1060</v>
      </c>
      <c r="C50" s="6" t="s">
        <v>1061</v>
      </c>
      <c r="D50" s="3">
        <v>0</v>
      </c>
      <c r="E50" s="11">
        <v>-166675.1</v>
      </c>
      <c r="F50" s="3">
        <v>0</v>
      </c>
      <c r="G50" s="11">
        <v>0</v>
      </c>
      <c r="H50" s="3">
        <f t="shared" si="1"/>
        <v>0</v>
      </c>
      <c r="I50" s="6"/>
      <c r="J50" s="42"/>
    </row>
    <row r="51" spans="1:10" ht="13" hidden="1" x14ac:dyDescent="0.3">
      <c r="A51" s="1"/>
      <c r="B51" s="68" t="s">
        <v>1062</v>
      </c>
      <c r="C51" s="6" t="s">
        <v>1063</v>
      </c>
      <c r="D51" s="3">
        <v>0</v>
      </c>
      <c r="E51" s="11">
        <v>-1724737.28</v>
      </c>
      <c r="F51" s="3">
        <v>0</v>
      </c>
      <c r="G51" s="11">
        <v>0</v>
      </c>
      <c r="H51" s="3">
        <f t="shared" si="1"/>
        <v>0</v>
      </c>
      <c r="I51" s="6"/>
      <c r="J51" s="42"/>
    </row>
    <row r="52" spans="1:10" ht="13" hidden="1" x14ac:dyDescent="0.3">
      <c r="A52" s="1"/>
      <c r="B52" s="68" t="s">
        <v>1064</v>
      </c>
      <c r="C52" s="6" t="s">
        <v>1065</v>
      </c>
      <c r="D52" s="3">
        <v>0</v>
      </c>
      <c r="E52" s="11">
        <v>-21137.4</v>
      </c>
      <c r="F52" s="3">
        <v>0</v>
      </c>
      <c r="G52" s="11">
        <v>0</v>
      </c>
      <c r="H52" s="3">
        <f t="shared" si="1"/>
        <v>0</v>
      </c>
      <c r="I52" s="6"/>
      <c r="J52" s="42"/>
    </row>
    <row r="53" spans="1:10" ht="13" x14ac:dyDescent="0.3">
      <c r="A53" s="1"/>
      <c r="B53" s="68" t="s">
        <v>1066</v>
      </c>
      <c r="C53" s="6" t="s">
        <v>1067</v>
      </c>
      <c r="D53" s="3">
        <v>0</v>
      </c>
      <c r="E53" s="11">
        <v>-1994458.53</v>
      </c>
      <c r="F53" s="3">
        <v>0</v>
      </c>
      <c r="G53" s="11">
        <v>0</v>
      </c>
      <c r="H53" s="3">
        <f t="shared" si="1"/>
        <v>0</v>
      </c>
      <c r="I53" s="6"/>
      <c r="J53" s="42"/>
    </row>
    <row r="54" spans="1:10" ht="13" x14ac:dyDescent="0.3">
      <c r="A54" s="1"/>
      <c r="B54" s="68" t="s">
        <v>1068</v>
      </c>
      <c r="C54" s="126" t="s">
        <v>1306</v>
      </c>
      <c r="D54" s="3">
        <v>0</v>
      </c>
      <c r="E54" s="11">
        <v>0</v>
      </c>
      <c r="F54" s="3">
        <v>0</v>
      </c>
      <c r="G54" s="11">
        <v>0</v>
      </c>
      <c r="H54" s="3">
        <f t="shared" si="1"/>
        <v>0</v>
      </c>
      <c r="I54" s="6"/>
      <c r="J54" s="42"/>
    </row>
    <row r="55" spans="1:10" ht="13" hidden="1" x14ac:dyDescent="0.3">
      <c r="A55" s="1"/>
      <c r="B55" s="68" t="s">
        <v>1069</v>
      </c>
      <c r="C55" s="6" t="s">
        <v>1070</v>
      </c>
      <c r="D55" s="3">
        <v>0</v>
      </c>
      <c r="E55" s="11">
        <v>-318183.98</v>
      </c>
      <c r="F55" s="3">
        <v>0</v>
      </c>
      <c r="G55" s="11">
        <v>0</v>
      </c>
      <c r="H55" s="3">
        <f t="shared" si="1"/>
        <v>0</v>
      </c>
      <c r="I55" s="6"/>
      <c r="J55" s="42"/>
    </row>
    <row r="56" spans="1:10" ht="13" x14ac:dyDescent="0.3">
      <c r="A56" s="1"/>
      <c r="B56" s="68" t="s">
        <v>1071</v>
      </c>
      <c r="C56" s="6" t="s">
        <v>1072</v>
      </c>
      <c r="D56" s="3">
        <v>0</v>
      </c>
      <c r="E56" s="11">
        <v>-238564</v>
      </c>
      <c r="F56" s="3">
        <v>0</v>
      </c>
      <c r="G56" s="11">
        <v>0</v>
      </c>
      <c r="H56" s="3">
        <f t="shared" si="1"/>
        <v>0</v>
      </c>
      <c r="I56" s="6"/>
      <c r="J56" s="42"/>
    </row>
    <row r="57" spans="1:10" ht="13" x14ac:dyDescent="0.3">
      <c r="A57" s="1"/>
      <c r="B57" s="68" t="s">
        <v>1073</v>
      </c>
      <c r="C57" s="6" t="s">
        <v>1074</v>
      </c>
      <c r="D57" s="3">
        <v>0</v>
      </c>
      <c r="E57" s="11">
        <v>23540</v>
      </c>
      <c r="F57" s="3">
        <v>0</v>
      </c>
      <c r="G57" s="11">
        <v>0</v>
      </c>
      <c r="H57" s="3">
        <f t="shared" si="1"/>
        <v>0</v>
      </c>
      <c r="I57" s="6"/>
      <c r="J57" s="42"/>
    </row>
    <row r="58" spans="1:10" ht="13" x14ac:dyDescent="0.3">
      <c r="A58" s="1"/>
      <c r="B58" s="68" t="s">
        <v>1075</v>
      </c>
      <c r="C58" s="6" t="s">
        <v>1076</v>
      </c>
      <c r="D58" s="3">
        <v>0</v>
      </c>
      <c r="E58" s="11">
        <v>-282290.8</v>
      </c>
      <c r="F58" s="3">
        <v>0</v>
      </c>
      <c r="G58" s="11">
        <v>4000</v>
      </c>
      <c r="H58" s="3">
        <f t="shared" si="1"/>
        <v>-4000</v>
      </c>
      <c r="I58" s="6"/>
      <c r="J58" s="42"/>
    </row>
    <row r="59" spans="1:10" ht="13" x14ac:dyDescent="0.3">
      <c r="A59" s="1"/>
      <c r="B59" s="68" t="s">
        <v>1077</v>
      </c>
      <c r="C59" s="6" t="s">
        <v>1078</v>
      </c>
      <c r="D59" s="3">
        <v>0</v>
      </c>
      <c r="E59" s="11">
        <v>-660633.43999999994</v>
      </c>
      <c r="F59" s="3">
        <v>0</v>
      </c>
      <c r="G59" s="11">
        <v>0</v>
      </c>
      <c r="H59" s="3">
        <f t="shared" si="1"/>
        <v>0</v>
      </c>
      <c r="I59" s="6"/>
      <c r="J59" s="42"/>
    </row>
    <row r="60" spans="1:10" ht="13" x14ac:dyDescent="0.3">
      <c r="A60" s="1"/>
      <c r="B60" s="68" t="s">
        <v>1079</v>
      </c>
      <c r="C60" s="6" t="s">
        <v>1080</v>
      </c>
      <c r="D60" s="3">
        <v>350000</v>
      </c>
      <c r="E60" s="11">
        <v>449510</v>
      </c>
      <c r="F60" s="3">
        <v>0</v>
      </c>
      <c r="G60" s="11">
        <v>0</v>
      </c>
      <c r="H60" s="3">
        <f t="shared" si="1"/>
        <v>0</v>
      </c>
      <c r="I60" s="6"/>
      <c r="J60" s="42"/>
    </row>
    <row r="61" spans="1:10" ht="13" x14ac:dyDescent="0.3">
      <c r="A61" s="1"/>
      <c r="B61" s="68" t="s">
        <v>1081</v>
      </c>
      <c r="C61" s="6" t="s">
        <v>1082</v>
      </c>
      <c r="D61" s="3">
        <v>1865000</v>
      </c>
      <c r="E61" s="11">
        <v>1864530</v>
      </c>
      <c r="F61" s="3">
        <v>0</v>
      </c>
      <c r="G61" s="11">
        <v>0</v>
      </c>
      <c r="H61" s="3">
        <f t="shared" si="1"/>
        <v>0</v>
      </c>
      <c r="I61" s="6"/>
      <c r="J61" s="42"/>
    </row>
    <row r="62" spans="1:10" ht="13" hidden="1" x14ac:dyDescent="0.3">
      <c r="A62" s="1"/>
      <c r="B62" s="68" t="s">
        <v>1083</v>
      </c>
      <c r="C62" s="6" t="s">
        <v>1084</v>
      </c>
      <c r="D62" s="3">
        <v>0</v>
      </c>
      <c r="E62" s="11">
        <v>-1919294.63</v>
      </c>
      <c r="F62" s="3">
        <v>0</v>
      </c>
      <c r="G62" s="11">
        <v>0</v>
      </c>
      <c r="H62" s="3">
        <f t="shared" si="1"/>
        <v>0</v>
      </c>
      <c r="I62" s="6"/>
      <c r="J62" s="42"/>
    </row>
    <row r="63" spans="1:10" ht="13" x14ac:dyDescent="0.3">
      <c r="A63" s="1"/>
      <c r="B63" s="68" t="s">
        <v>1085</v>
      </c>
      <c r="C63" s="6" t="s">
        <v>1086</v>
      </c>
      <c r="D63" s="3">
        <v>0</v>
      </c>
      <c r="E63" s="11">
        <v>-668527.75</v>
      </c>
      <c r="F63" s="3">
        <v>0</v>
      </c>
      <c r="G63" s="11">
        <v>0</v>
      </c>
      <c r="H63" s="3">
        <f t="shared" si="1"/>
        <v>0</v>
      </c>
      <c r="I63" s="6"/>
      <c r="J63" s="42"/>
    </row>
    <row r="64" spans="1:10" ht="13" hidden="1" x14ac:dyDescent="0.3">
      <c r="A64" s="1"/>
      <c r="B64" s="68" t="s">
        <v>1087</v>
      </c>
      <c r="C64" s="6" t="s">
        <v>1088</v>
      </c>
      <c r="D64" s="3">
        <v>0</v>
      </c>
      <c r="E64" s="11">
        <v>-878780</v>
      </c>
      <c r="F64" s="3">
        <v>0</v>
      </c>
      <c r="G64" s="11">
        <v>0</v>
      </c>
      <c r="H64" s="3">
        <f t="shared" si="1"/>
        <v>0</v>
      </c>
      <c r="I64" s="6"/>
      <c r="J64" s="42"/>
    </row>
    <row r="65" spans="1:10" ht="13" x14ac:dyDescent="0.3">
      <c r="A65" s="1"/>
      <c r="B65" s="68" t="s">
        <v>1089</v>
      </c>
      <c r="C65" s="6" t="s">
        <v>1090</v>
      </c>
      <c r="D65" s="3">
        <v>0</v>
      </c>
      <c r="E65" s="11">
        <v>36253.03</v>
      </c>
      <c r="F65" s="3">
        <v>0</v>
      </c>
      <c r="G65" s="11">
        <v>0</v>
      </c>
      <c r="H65" s="3">
        <f t="shared" si="1"/>
        <v>0</v>
      </c>
      <c r="I65" s="6"/>
      <c r="J65" s="42"/>
    </row>
    <row r="66" spans="1:10" ht="13" hidden="1" x14ac:dyDescent="0.3">
      <c r="A66" s="1"/>
      <c r="B66" s="68" t="s">
        <v>1091</v>
      </c>
      <c r="C66" s="6" t="s">
        <v>1092</v>
      </c>
      <c r="D66" s="3">
        <v>0</v>
      </c>
      <c r="E66" s="11">
        <v>188405</v>
      </c>
      <c r="F66" s="3">
        <v>0</v>
      </c>
      <c r="G66" s="11">
        <v>0</v>
      </c>
      <c r="H66" s="3">
        <f t="shared" si="1"/>
        <v>0</v>
      </c>
      <c r="I66" s="6"/>
      <c r="J66" s="42"/>
    </row>
    <row r="67" spans="1:10" ht="13" hidden="1" x14ac:dyDescent="0.3">
      <c r="A67" s="1"/>
      <c r="B67" s="68" t="s">
        <v>1093</v>
      </c>
      <c r="C67" s="6" t="s">
        <v>1094</v>
      </c>
      <c r="D67" s="3">
        <v>0</v>
      </c>
      <c r="E67" s="11">
        <v>-81722.5</v>
      </c>
      <c r="F67" s="3">
        <v>0</v>
      </c>
      <c r="G67" s="11">
        <v>0</v>
      </c>
      <c r="H67" s="3">
        <f t="shared" si="1"/>
        <v>0</v>
      </c>
      <c r="I67" s="6"/>
      <c r="J67" s="42"/>
    </row>
    <row r="68" spans="1:10" ht="13" hidden="1" x14ac:dyDescent="0.3">
      <c r="A68" s="1"/>
      <c r="B68" s="68" t="s">
        <v>1095</v>
      </c>
      <c r="C68" s="6" t="s">
        <v>1096</v>
      </c>
      <c r="D68" s="3">
        <v>0</v>
      </c>
      <c r="E68" s="11">
        <v>-206303.25</v>
      </c>
      <c r="F68" s="3">
        <v>0</v>
      </c>
      <c r="G68" s="11">
        <v>0</v>
      </c>
      <c r="H68" s="3">
        <f t="shared" si="1"/>
        <v>0</v>
      </c>
      <c r="I68" s="6"/>
      <c r="J68" s="42"/>
    </row>
    <row r="69" spans="1:10" ht="13" hidden="1" x14ac:dyDescent="0.3">
      <c r="A69" s="1"/>
      <c r="B69" s="68" t="s">
        <v>1097</v>
      </c>
      <c r="C69" s="6" t="s">
        <v>1098</v>
      </c>
      <c r="D69" s="3">
        <v>0</v>
      </c>
      <c r="E69" s="11">
        <v>-1024000</v>
      </c>
      <c r="F69" s="3">
        <v>0</v>
      </c>
      <c r="G69" s="11">
        <v>0</v>
      </c>
      <c r="H69" s="3">
        <f t="shared" si="1"/>
        <v>0</v>
      </c>
      <c r="I69" s="6"/>
      <c r="J69" s="42"/>
    </row>
    <row r="70" spans="1:10" ht="13" hidden="1" x14ac:dyDescent="0.3">
      <c r="A70" s="1"/>
      <c r="B70" s="68" t="s">
        <v>1099</v>
      </c>
      <c r="C70" s="6" t="s">
        <v>1100</v>
      </c>
      <c r="D70" s="3">
        <v>0</v>
      </c>
      <c r="E70" s="11">
        <v>-578401.54</v>
      </c>
      <c r="F70" s="3">
        <v>0</v>
      </c>
      <c r="G70" s="11">
        <v>0</v>
      </c>
      <c r="H70" s="3">
        <f t="shared" si="1"/>
        <v>0</v>
      </c>
      <c r="I70" s="6"/>
      <c r="J70" s="42"/>
    </row>
    <row r="71" spans="1:10" ht="13" hidden="1" x14ac:dyDescent="0.3">
      <c r="A71" s="1"/>
      <c r="B71" s="68" t="s">
        <v>1101</v>
      </c>
      <c r="C71" s="6" t="s">
        <v>1102</v>
      </c>
      <c r="D71" s="3">
        <v>0</v>
      </c>
      <c r="E71" s="11">
        <v>-8635953.4800000004</v>
      </c>
      <c r="F71" s="3">
        <v>0</v>
      </c>
      <c r="G71" s="11">
        <v>0</v>
      </c>
      <c r="H71" s="3">
        <f t="shared" si="1"/>
        <v>0</v>
      </c>
      <c r="I71" s="6"/>
      <c r="J71" s="42"/>
    </row>
    <row r="72" spans="1:10" ht="13" x14ac:dyDescent="0.3">
      <c r="A72" s="1"/>
      <c r="B72" s="68" t="s">
        <v>1103</v>
      </c>
      <c r="C72" s="6" t="s">
        <v>1104</v>
      </c>
      <c r="D72" s="3">
        <v>0</v>
      </c>
      <c r="E72" s="11">
        <v>-330258.51</v>
      </c>
      <c r="F72" s="3">
        <v>0</v>
      </c>
      <c r="G72" s="11">
        <v>0</v>
      </c>
      <c r="H72" s="3">
        <f t="shared" si="1"/>
        <v>0</v>
      </c>
      <c r="I72" s="6"/>
      <c r="J72" s="42"/>
    </row>
    <row r="73" spans="1:10" ht="13" hidden="1" x14ac:dyDescent="0.3">
      <c r="A73" s="1"/>
      <c r="B73" s="68" t="s">
        <v>1105</v>
      </c>
      <c r="C73" s="6" t="s">
        <v>1090</v>
      </c>
      <c r="D73" s="3">
        <v>0</v>
      </c>
      <c r="E73" s="11">
        <v>-770100</v>
      </c>
      <c r="F73" s="3">
        <v>0</v>
      </c>
      <c r="G73" s="11">
        <v>0</v>
      </c>
      <c r="H73" s="3">
        <f t="shared" si="1"/>
        <v>0</v>
      </c>
      <c r="I73" s="6"/>
      <c r="J73" s="42"/>
    </row>
    <row r="74" spans="1:10" ht="13" hidden="1" x14ac:dyDescent="0.3">
      <c r="A74" s="1"/>
      <c r="B74" s="68" t="s">
        <v>1106</v>
      </c>
      <c r="C74" s="6" t="s">
        <v>1107</v>
      </c>
      <c r="D74" s="3">
        <v>0</v>
      </c>
      <c r="E74" s="11">
        <v>-989000</v>
      </c>
      <c r="F74" s="3">
        <v>0</v>
      </c>
      <c r="G74" s="11">
        <v>0</v>
      </c>
      <c r="H74" s="3">
        <f t="shared" si="1"/>
        <v>0</v>
      </c>
      <c r="I74" s="6"/>
      <c r="J74" s="42"/>
    </row>
    <row r="75" spans="1:10" ht="13" x14ac:dyDescent="0.3">
      <c r="A75" s="1"/>
      <c r="B75" s="69"/>
      <c r="C75" s="4"/>
      <c r="D75" s="49"/>
      <c r="E75" s="50"/>
      <c r="F75" s="49"/>
      <c r="G75" s="50"/>
      <c r="H75" s="49"/>
      <c r="I75" s="4"/>
      <c r="J75" s="23"/>
    </row>
    <row r="76" spans="1:10" ht="13" x14ac:dyDescent="0.3">
      <c r="A76" s="1"/>
      <c r="B76" s="24"/>
      <c r="C76" s="5" t="s">
        <v>1160</v>
      </c>
      <c r="D76" s="19">
        <f>SUM(D4:D74)</f>
        <v>-47785000</v>
      </c>
      <c r="E76" s="12">
        <f>SUM(E4:E74)</f>
        <v>-66523274.720000006</v>
      </c>
      <c r="F76" s="19">
        <f>SUM(F4:F74)</f>
        <v>-5000000</v>
      </c>
      <c r="G76" s="12">
        <f>SUM(G4:G74)</f>
        <v>-192848.16999999993</v>
      </c>
      <c r="H76" s="19">
        <f>SUM(H4:H74)</f>
        <v>-4807151.8299999991</v>
      </c>
      <c r="I76" s="12">
        <v>-5000000</v>
      </c>
      <c r="J76" s="15"/>
    </row>
    <row r="77" spans="1:10" ht="13" x14ac:dyDescent="0.3">
      <c r="A77" s="1"/>
      <c r="B77" s="1"/>
      <c r="C77" s="1"/>
      <c r="D77" s="1"/>
      <c r="E77" s="1"/>
      <c r="F77" s="1"/>
      <c r="G77" s="1"/>
      <c r="H77" s="1"/>
      <c r="I77" s="1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selection activeCell="N77" sqref="N77"/>
    </sheetView>
  </sheetViews>
  <sheetFormatPr defaultRowHeight="12" x14ac:dyDescent="0.3"/>
  <cols>
    <col min="2" max="2" width="11.44140625" customWidth="1"/>
    <col min="3" max="3" width="47.6640625" customWidth="1"/>
    <col min="4" max="4" width="15.6640625" hidden="1" customWidth="1"/>
    <col min="5" max="5" width="12.6640625" hidden="1" customWidth="1"/>
    <col min="6" max="6" width="15.33203125" customWidth="1"/>
    <col min="7" max="8" width="12.6640625" customWidth="1"/>
    <col min="9" max="9" width="18" customWidth="1"/>
    <col min="10" max="10" width="27.44140625" customWidth="1"/>
  </cols>
  <sheetData>
    <row r="1" spans="1:10" ht="13" x14ac:dyDescent="0.3">
      <c r="A1" s="1"/>
      <c r="B1" s="26"/>
      <c r="C1" s="65" t="s">
        <v>967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1170</v>
      </c>
      <c r="J1" s="28" t="s">
        <v>1172</v>
      </c>
    </row>
    <row r="2" spans="1:10" ht="25.5" x14ac:dyDescent="0.3">
      <c r="A2" s="1"/>
      <c r="B2" s="66"/>
      <c r="C2" s="67" t="s">
        <v>1108</v>
      </c>
      <c r="D2" s="58" t="s">
        <v>1168</v>
      </c>
      <c r="E2" s="55" t="s">
        <v>1169</v>
      </c>
      <c r="F2" s="59">
        <v>2015</v>
      </c>
      <c r="G2" s="56" t="s">
        <v>6</v>
      </c>
      <c r="H2" s="56" t="s">
        <v>7</v>
      </c>
      <c r="I2" s="60" t="s">
        <v>1171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x14ac:dyDescent="0.3">
      <c r="A4" s="1"/>
      <c r="B4" s="44" t="s">
        <v>1109</v>
      </c>
      <c r="C4" s="6" t="s">
        <v>1110</v>
      </c>
      <c r="D4" s="3">
        <v>0</v>
      </c>
      <c r="E4" s="11">
        <v>770163.19</v>
      </c>
      <c r="F4" s="3">
        <v>0</v>
      </c>
      <c r="G4" s="11">
        <v>11957.29</v>
      </c>
      <c r="H4" s="3">
        <f t="shared" ref="H4:H35" si="0">SUM(F4-G4)</f>
        <v>-11957.29</v>
      </c>
      <c r="I4" s="6"/>
      <c r="J4" s="42"/>
    </row>
    <row r="5" spans="1:10" ht="13" hidden="1" x14ac:dyDescent="0.3">
      <c r="A5" s="1"/>
      <c r="B5" s="44" t="s">
        <v>971</v>
      </c>
      <c r="C5" s="6" t="s">
        <v>972</v>
      </c>
      <c r="D5" s="3">
        <v>3490000</v>
      </c>
      <c r="E5" s="11">
        <v>2268247.31</v>
      </c>
      <c r="F5" s="3">
        <v>0</v>
      </c>
      <c r="G5" s="11">
        <v>0</v>
      </c>
      <c r="H5" s="3">
        <f t="shared" si="0"/>
        <v>0</v>
      </c>
      <c r="I5" s="6"/>
      <c r="J5" s="42"/>
    </row>
    <row r="6" spans="1:10" ht="13" hidden="1" x14ac:dyDescent="0.3">
      <c r="A6" s="1"/>
      <c r="B6" s="44" t="s">
        <v>1111</v>
      </c>
      <c r="C6" s="6" t="s">
        <v>1112</v>
      </c>
      <c r="D6" s="3">
        <v>1639000</v>
      </c>
      <c r="E6" s="11">
        <v>1399524.84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hidden="1" x14ac:dyDescent="0.3">
      <c r="A7" s="1"/>
      <c r="B7" s="44" t="s">
        <v>973</v>
      </c>
      <c r="C7" s="6" t="s">
        <v>974</v>
      </c>
      <c r="D7" s="3">
        <v>1366000</v>
      </c>
      <c r="E7" s="11">
        <v>1891603.08</v>
      </c>
      <c r="F7" s="3">
        <v>0</v>
      </c>
      <c r="G7" s="11">
        <v>0</v>
      </c>
      <c r="H7" s="3">
        <f t="shared" si="0"/>
        <v>0</v>
      </c>
      <c r="I7" s="6"/>
      <c r="J7" s="42"/>
    </row>
    <row r="8" spans="1:10" ht="13" hidden="1" x14ac:dyDescent="0.3">
      <c r="A8" s="1"/>
      <c r="B8" s="44" t="s">
        <v>975</v>
      </c>
      <c r="C8" s="6" t="s">
        <v>976</v>
      </c>
      <c r="D8" s="3">
        <v>0</v>
      </c>
      <c r="E8" s="11">
        <v>39924.019999999997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44" t="s">
        <v>977</v>
      </c>
      <c r="C9" s="6" t="s">
        <v>978</v>
      </c>
      <c r="D9" s="3">
        <v>20000</v>
      </c>
      <c r="E9" s="11">
        <v>-59986.03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44" t="s">
        <v>979</v>
      </c>
      <c r="C10" s="6" t="s">
        <v>980</v>
      </c>
      <c r="D10" s="3">
        <v>0</v>
      </c>
      <c r="E10" s="11">
        <v>6637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44" t="s">
        <v>981</v>
      </c>
      <c r="C11" s="6" t="s">
        <v>982</v>
      </c>
      <c r="D11" s="3">
        <v>0</v>
      </c>
      <c r="E11" s="11">
        <v>70047.28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13" hidden="1" x14ac:dyDescent="0.3">
      <c r="A12" s="1"/>
      <c r="B12" s="44" t="s">
        <v>983</v>
      </c>
      <c r="C12" s="6" t="s">
        <v>984</v>
      </c>
      <c r="D12" s="3">
        <v>0</v>
      </c>
      <c r="E12" s="11">
        <v>3841.25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44" t="s">
        <v>985</v>
      </c>
      <c r="C13" s="6" t="s">
        <v>986</v>
      </c>
      <c r="D13" s="3">
        <v>0</v>
      </c>
      <c r="E13" s="11">
        <v>-252120.35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hidden="1" x14ac:dyDescent="0.3">
      <c r="A14" s="1"/>
      <c r="B14" s="44" t="s">
        <v>987</v>
      </c>
      <c r="C14" s="6" t="s">
        <v>988</v>
      </c>
      <c r="D14" s="3">
        <v>2195000</v>
      </c>
      <c r="E14" s="11">
        <v>379410.17</v>
      </c>
      <c r="F14" s="3">
        <v>0</v>
      </c>
      <c r="G14" s="11">
        <v>0</v>
      </c>
      <c r="H14" s="3">
        <f t="shared" si="0"/>
        <v>0</v>
      </c>
      <c r="I14" s="6"/>
      <c r="J14" s="42"/>
    </row>
    <row r="15" spans="1:10" ht="13" x14ac:dyDescent="0.3">
      <c r="A15" s="1"/>
      <c r="B15" s="44" t="s">
        <v>989</v>
      </c>
      <c r="C15" s="126" t="s">
        <v>1280</v>
      </c>
      <c r="D15" s="3">
        <v>0</v>
      </c>
      <c r="E15" s="11">
        <v>5453802.4800000004</v>
      </c>
      <c r="F15" s="3">
        <v>0</v>
      </c>
      <c r="G15" s="11">
        <v>138420</v>
      </c>
      <c r="H15" s="3">
        <f t="shared" si="0"/>
        <v>-138420</v>
      </c>
      <c r="I15" s="6"/>
      <c r="J15" s="42"/>
    </row>
    <row r="16" spans="1:10" ht="13" hidden="1" x14ac:dyDescent="0.3">
      <c r="A16" s="1"/>
      <c r="B16" s="44" t="s">
        <v>991</v>
      </c>
      <c r="C16" s="6" t="s">
        <v>992</v>
      </c>
      <c r="D16" s="3">
        <v>0</v>
      </c>
      <c r="E16" s="11">
        <v>1076865.8899999999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44" t="s">
        <v>993</v>
      </c>
      <c r="C17" s="6" t="s">
        <v>1113</v>
      </c>
      <c r="D17" s="3">
        <v>235000</v>
      </c>
      <c r="E17" s="11">
        <v>86686.23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13" hidden="1" x14ac:dyDescent="0.3">
      <c r="A18" s="1"/>
      <c r="B18" s="44" t="s">
        <v>1114</v>
      </c>
      <c r="C18" s="6" t="s">
        <v>1115</v>
      </c>
      <c r="D18" s="3">
        <v>0</v>
      </c>
      <c r="E18" s="11">
        <v>129081.7</v>
      </c>
      <c r="F18" s="3">
        <v>0</v>
      </c>
      <c r="G18" s="11">
        <v>0</v>
      </c>
      <c r="H18" s="3">
        <f t="shared" si="0"/>
        <v>0</v>
      </c>
      <c r="I18" s="6"/>
      <c r="J18" s="42"/>
    </row>
    <row r="19" spans="1:10" ht="13" hidden="1" x14ac:dyDescent="0.3">
      <c r="A19" s="1"/>
      <c r="B19" s="44" t="s">
        <v>995</v>
      </c>
      <c r="C19" s="6" t="s">
        <v>996</v>
      </c>
      <c r="D19" s="3">
        <v>317000</v>
      </c>
      <c r="E19" s="11">
        <v>304336.88</v>
      </c>
      <c r="F19" s="3">
        <v>0</v>
      </c>
      <c r="G19" s="11">
        <v>0</v>
      </c>
      <c r="H19" s="3">
        <f t="shared" si="0"/>
        <v>0</v>
      </c>
      <c r="I19" s="6"/>
      <c r="J19" s="42"/>
    </row>
    <row r="20" spans="1:10" ht="13" hidden="1" x14ac:dyDescent="0.3">
      <c r="A20" s="1"/>
      <c r="B20" s="44" t="s">
        <v>1116</v>
      </c>
      <c r="C20" s="6" t="s">
        <v>1117</v>
      </c>
      <c r="D20" s="3">
        <v>112000</v>
      </c>
      <c r="E20" s="11">
        <v>203576.58</v>
      </c>
      <c r="F20" s="3">
        <v>0</v>
      </c>
      <c r="G20" s="11">
        <v>0</v>
      </c>
      <c r="H20" s="3">
        <f t="shared" si="0"/>
        <v>0</v>
      </c>
      <c r="I20" s="6"/>
      <c r="J20" s="42"/>
    </row>
    <row r="21" spans="1:10" ht="13" hidden="1" x14ac:dyDescent="0.3">
      <c r="A21" s="1"/>
      <c r="B21" s="44" t="s">
        <v>1118</v>
      </c>
      <c r="C21" s="6" t="s">
        <v>1119</v>
      </c>
      <c r="D21" s="3">
        <v>1067000</v>
      </c>
      <c r="E21" s="11">
        <v>179813.16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hidden="1" x14ac:dyDescent="0.3">
      <c r="A22" s="1"/>
      <c r="B22" s="44" t="s">
        <v>997</v>
      </c>
      <c r="C22" s="6" t="s">
        <v>998</v>
      </c>
      <c r="D22" s="3">
        <v>30000</v>
      </c>
      <c r="E22" s="11">
        <v>34225.620000000003</v>
      </c>
      <c r="F22" s="3">
        <v>0</v>
      </c>
      <c r="G22" s="11">
        <v>0</v>
      </c>
      <c r="H22" s="3">
        <f t="shared" si="0"/>
        <v>0</v>
      </c>
      <c r="I22" s="6"/>
      <c r="J22" s="42"/>
    </row>
    <row r="23" spans="1:10" ht="13" hidden="1" x14ac:dyDescent="0.3">
      <c r="A23" s="1"/>
      <c r="B23" s="44" t="s">
        <v>999</v>
      </c>
      <c r="C23" s="6" t="s">
        <v>1000</v>
      </c>
      <c r="D23" s="3">
        <v>982000</v>
      </c>
      <c r="E23" s="11">
        <v>1271317.75</v>
      </c>
      <c r="F23" s="3">
        <v>0</v>
      </c>
      <c r="G23" s="11">
        <v>0</v>
      </c>
      <c r="H23" s="3">
        <f t="shared" si="0"/>
        <v>0</v>
      </c>
      <c r="I23" s="6"/>
      <c r="J23" s="42"/>
    </row>
    <row r="24" spans="1:10" ht="13" hidden="1" x14ac:dyDescent="0.3">
      <c r="A24" s="1"/>
      <c r="B24" s="44" t="s">
        <v>1001</v>
      </c>
      <c r="C24" s="6" t="s">
        <v>1002</v>
      </c>
      <c r="D24" s="3">
        <v>54000</v>
      </c>
      <c r="E24" s="11">
        <v>93027.76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44" t="s">
        <v>1003</v>
      </c>
      <c r="C25" s="6" t="s">
        <v>1004</v>
      </c>
      <c r="D25" s="3">
        <v>111000</v>
      </c>
      <c r="E25" s="11">
        <v>36882.61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hidden="1" x14ac:dyDescent="0.3">
      <c r="A26" s="1"/>
      <c r="B26" s="44" t="s">
        <v>1005</v>
      </c>
      <c r="C26" s="6" t="s">
        <v>1006</v>
      </c>
      <c r="D26" s="3">
        <v>110008</v>
      </c>
      <c r="E26" s="11">
        <v>691622.37</v>
      </c>
      <c r="F26" s="3">
        <v>0</v>
      </c>
      <c r="G26" s="11">
        <v>0</v>
      </c>
      <c r="H26" s="3">
        <f t="shared" si="0"/>
        <v>0</v>
      </c>
      <c r="I26" s="6"/>
      <c r="J26" s="42"/>
    </row>
    <row r="27" spans="1:10" ht="13" hidden="1" x14ac:dyDescent="0.3">
      <c r="A27" s="1"/>
      <c r="B27" s="44" t="s">
        <v>1007</v>
      </c>
      <c r="C27" s="6" t="s">
        <v>1008</v>
      </c>
      <c r="D27" s="3">
        <v>188000</v>
      </c>
      <c r="E27" s="11">
        <v>218883.64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hidden="1" x14ac:dyDescent="0.3">
      <c r="A28" s="1"/>
      <c r="B28" s="44" t="s">
        <v>1009</v>
      </c>
      <c r="C28" s="6" t="s">
        <v>1010</v>
      </c>
      <c r="D28" s="3">
        <v>180000</v>
      </c>
      <c r="E28" s="11">
        <v>153467.76999999999</v>
      </c>
      <c r="F28" s="3">
        <v>0</v>
      </c>
      <c r="G28" s="11">
        <v>0</v>
      </c>
      <c r="H28" s="3">
        <f t="shared" si="0"/>
        <v>0</v>
      </c>
      <c r="I28" s="6"/>
      <c r="J28" s="42"/>
    </row>
    <row r="29" spans="1:10" ht="13" hidden="1" x14ac:dyDescent="0.3">
      <c r="A29" s="1"/>
      <c r="B29" s="44" t="s">
        <v>1120</v>
      </c>
      <c r="C29" s="6" t="s">
        <v>1121</v>
      </c>
      <c r="D29" s="3">
        <v>0</v>
      </c>
      <c r="E29" s="11">
        <v>255696.24</v>
      </c>
      <c r="F29" s="3">
        <v>0</v>
      </c>
      <c r="G29" s="11">
        <v>0</v>
      </c>
      <c r="H29" s="3">
        <f t="shared" si="0"/>
        <v>0</v>
      </c>
      <c r="I29" s="6"/>
      <c r="J29" s="42"/>
    </row>
    <row r="30" spans="1:10" ht="13" hidden="1" x14ac:dyDescent="0.3">
      <c r="A30" s="1"/>
      <c r="B30" s="44" t="s">
        <v>1011</v>
      </c>
      <c r="C30" s="6" t="s">
        <v>1012</v>
      </c>
      <c r="D30" s="3">
        <v>638057</v>
      </c>
      <c r="E30" s="11">
        <v>715432.2</v>
      </c>
      <c r="F30" s="3">
        <v>0</v>
      </c>
      <c r="G30" s="11">
        <v>0</v>
      </c>
      <c r="H30" s="3">
        <f t="shared" si="0"/>
        <v>0</v>
      </c>
      <c r="I30" s="6"/>
      <c r="J30" s="42"/>
    </row>
    <row r="31" spans="1:10" ht="13" hidden="1" x14ac:dyDescent="0.3">
      <c r="A31" s="1"/>
      <c r="B31" s="44" t="s">
        <v>1013</v>
      </c>
      <c r="C31" s="6" t="s">
        <v>1014</v>
      </c>
      <c r="D31" s="3">
        <v>0</v>
      </c>
      <c r="E31" s="11">
        <v>2167.1799999999998</v>
      </c>
      <c r="F31" s="3">
        <v>0</v>
      </c>
      <c r="G31" s="11">
        <v>0</v>
      </c>
      <c r="H31" s="3">
        <f t="shared" si="0"/>
        <v>0</v>
      </c>
      <c r="I31" s="6"/>
      <c r="J31" s="42"/>
    </row>
    <row r="32" spans="1:10" ht="13" hidden="1" x14ac:dyDescent="0.3">
      <c r="A32" s="1"/>
      <c r="B32" s="44" t="s">
        <v>1015</v>
      </c>
      <c r="C32" s="6" t="s">
        <v>1016</v>
      </c>
      <c r="D32" s="3">
        <v>0</v>
      </c>
      <c r="E32" s="11">
        <v>5716.28</v>
      </c>
      <c r="F32" s="3">
        <v>0</v>
      </c>
      <c r="G32" s="11">
        <v>0</v>
      </c>
      <c r="H32" s="3">
        <f t="shared" si="0"/>
        <v>0</v>
      </c>
      <c r="I32" s="6"/>
      <c r="J32" s="42"/>
    </row>
    <row r="33" spans="1:10" ht="13" hidden="1" x14ac:dyDescent="0.3">
      <c r="A33" s="1"/>
      <c r="B33" s="44" t="s">
        <v>1017</v>
      </c>
      <c r="C33" s="6" t="s">
        <v>1018</v>
      </c>
      <c r="D33" s="3">
        <v>2680000</v>
      </c>
      <c r="E33" s="11">
        <v>2613983.83</v>
      </c>
      <c r="F33" s="3">
        <v>0</v>
      </c>
      <c r="G33" s="11">
        <v>0</v>
      </c>
      <c r="H33" s="3">
        <f t="shared" si="0"/>
        <v>0</v>
      </c>
      <c r="I33" s="6"/>
      <c r="J33" s="42"/>
    </row>
    <row r="34" spans="1:10" ht="13" hidden="1" x14ac:dyDescent="0.3">
      <c r="A34" s="1"/>
      <c r="B34" s="44" t="s">
        <v>1019</v>
      </c>
      <c r="C34" s="6" t="s">
        <v>1020</v>
      </c>
      <c r="D34" s="3">
        <v>0</v>
      </c>
      <c r="E34" s="11">
        <v>6000</v>
      </c>
      <c r="F34" s="3">
        <v>0</v>
      </c>
      <c r="G34" s="11">
        <v>0</v>
      </c>
      <c r="H34" s="3">
        <f t="shared" si="0"/>
        <v>0</v>
      </c>
      <c r="I34" s="6"/>
      <c r="J34" s="42"/>
    </row>
    <row r="35" spans="1:10" ht="13" hidden="1" x14ac:dyDescent="0.3">
      <c r="A35" s="1"/>
      <c r="B35" s="44" t="s">
        <v>1021</v>
      </c>
      <c r="C35" s="6" t="s">
        <v>1022</v>
      </c>
      <c r="D35" s="3">
        <v>0</v>
      </c>
      <c r="E35" s="11">
        <v>6541</v>
      </c>
      <c r="F35" s="3">
        <v>0</v>
      </c>
      <c r="G35" s="11">
        <v>0</v>
      </c>
      <c r="H35" s="3">
        <f t="shared" si="0"/>
        <v>0</v>
      </c>
      <c r="I35" s="6"/>
      <c r="J35" s="42"/>
    </row>
    <row r="36" spans="1:10" ht="13" hidden="1" x14ac:dyDescent="0.3">
      <c r="A36" s="1"/>
      <c r="B36" s="44" t="s">
        <v>1023</v>
      </c>
      <c r="C36" s="6" t="s">
        <v>1122</v>
      </c>
      <c r="D36" s="3">
        <v>2825674</v>
      </c>
      <c r="E36" s="11">
        <v>1072194.22</v>
      </c>
      <c r="F36" s="3">
        <v>0</v>
      </c>
      <c r="G36" s="11">
        <v>0</v>
      </c>
      <c r="H36" s="3">
        <f t="shared" ref="H36:H60" si="1">SUM(F36-G36)</f>
        <v>0</v>
      </c>
      <c r="I36" s="6"/>
      <c r="J36" s="42"/>
    </row>
    <row r="37" spans="1:10" ht="13" hidden="1" x14ac:dyDescent="0.3">
      <c r="A37" s="1"/>
      <c r="B37" s="44" t="s">
        <v>1123</v>
      </c>
      <c r="C37" s="6" t="s">
        <v>1026</v>
      </c>
      <c r="D37" s="3">
        <v>620000</v>
      </c>
      <c r="E37" s="11">
        <v>710957.07</v>
      </c>
      <c r="F37" s="3">
        <v>0</v>
      </c>
      <c r="G37" s="11">
        <v>0</v>
      </c>
      <c r="H37" s="3">
        <f t="shared" si="1"/>
        <v>0</v>
      </c>
      <c r="I37" s="6"/>
      <c r="J37" s="42"/>
    </row>
    <row r="38" spans="1:10" ht="13" hidden="1" x14ac:dyDescent="0.3">
      <c r="A38" s="1"/>
      <c r="B38" s="44" t="s">
        <v>1025</v>
      </c>
      <c r="C38" s="6" t="s">
        <v>1124</v>
      </c>
      <c r="D38" s="3">
        <v>0</v>
      </c>
      <c r="E38" s="11">
        <v>38974.75</v>
      </c>
      <c r="F38" s="3">
        <v>0</v>
      </c>
      <c r="G38" s="11">
        <v>0</v>
      </c>
      <c r="H38" s="3">
        <f t="shared" si="1"/>
        <v>0</v>
      </c>
      <c r="I38" s="6"/>
      <c r="J38" s="42"/>
    </row>
    <row r="39" spans="1:10" ht="13" hidden="1" x14ac:dyDescent="0.3">
      <c r="A39" s="1"/>
      <c r="B39" s="44" t="s">
        <v>1027</v>
      </c>
      <c r="C39" s="6" t="s">
        <v>1028</v>
      </c>
      <c r="D39" s="3">
        <v>0</v>
      </c>
      <c r="E39" s="11">
        <v>9213.5400000000009</v>
      </c>
      <c r="F39" s="3">
        <v>0</v>
      </c>
      <c r="G39" s="11">
        <v>0</v>
      </c>
      <c r="H39" s="3">
        <f t="shared" si="1"/>
        <v>0</v>
      </c>
      <c r="I39" s="6"/>
      <c r="J39" s="42"/>
    </row>
    <row r="40" spans="1:10" ht="13" hidden="1" x14ac:dyDescent="0.3">
      <c r="A40" s="1"/>
      <c r="B40" s="44" t="s">
        <v>1125</v>
      </c>
      <c r="C40" s="6" t="s">
        <v>1126</v>
      </c>
      <c r="D40" s="3">
        <v>7332000</v>
      </c>
      <c r="E40" s="11">
        <v>585170.57999999996</v>
      </c>
      <c r="F40" s="3">
        <v>0</v>
      </c>
      <c r="G40" s="11">
        <v>0</v>
      </c>
      <c r="H40" s="3">
        <f t="shared" si="1"/>
        <v>0</v>
      </c>
      <c r="I40" s="6"/>
      <c r="J40" s="42"/>
    </row>
    <row r="41" spans="1:10" ht="13" hidden="1" x14ac:dyDescent="0.3">
      <c r="A41" s="1"/>
      <c r="B41" s="44" t="s">
        <v>1127</v>
      </c>
      <c r="C41" s="6" t="s">
        <v>1126</v>
      </c>
      <c r="D41" s="3">
        <v>5300000</v>
      </c>
      <c r="E41" s="11">
        <v>217065.55</v>
      </c>
      <c r="F41" s="3">
        <v>0</v>
      </c>
      <c r="G41" s="11">
        <v>0</v>
      </c>
      <c r="H41" s="3">
        <f t="shared" si="1"/>
        <v>0</v>
      </c>
      <c r="I41" s="6"/>
      <c r="J41" s="42"/>
    </row>
    <row r="42" spans="1:10" ht="13" hidden="1" x14ac:dyDescent="0.3">
      <c r="A42" s="1"/>
      <c r="B42" s="45" t="s">
        <v>1128</v>
      </c>
      <c r="C42" s="6" t="s">
        <v>1126</v>
      </c>
      <c r="D42" s="3">
        <v>0</v>
      </c>
      <c r="E42" s="11">
        <v>36350.11</v>
      </c>
      <c r="F42" s="3">
        <v>0</v>
      </c>
      <c r="G42" s="11">
        <v>0</v>
      </c>
      <c r="H42" s="3">
        <f t="shared" si="1"/>
        <v>0</v>
      </c>
      <c r="I42" s="6"/>
      <c r="J42" s="42"/>
    </row>
    <row r="43" spans="1:10" ht="13" x14ac:dyDescent="0.3">
      <c r="A43" s="1"/>
      <c r="B43" s="44" t="s">
        <v>1129</v>
      </c>
      <c r="C43" s="6" t="s">
        <v>1130</v>
      </c>
      <c r="D43" s="3">
        <v>0</v>
      </c>
      <c r="E43" s="11">
        <v>2228403.46</v>
      </c>
      <c r="F43" s="3">
        <v>0</v>
      </c>
      <c r="G43" s="11">
        <v>8065.7</v>
      </c>
      <c r="H43" s="3">
        <f t="shared" si="1"/>
        <v>-8065.7</v>
      </c>
      <c r="I43" s="6"/>
      <c r="J43" s="42"/>
    </row>
    <row r="44" spans="1:10" ht="13" hidden="1" x14ac:dyDescent="0.3">
      <c r="A44" s="1"/>
      <c r="B44" s="44" t="s">
        <v>1029</v>
      </c>
      <c r="C44" s="6" t="s">
        <v>988</v>
      </c>
      <c r="D44" s="3">
        <v>1500000</v>
      </c>
      <c r="E44" s="11">
        <v>0</v>
      </c>
      <c r="F44" s="3">
        <v>0</v>
      </c>
      <c r="G44" s="11">
        <v>0</v>
      </c>
      <c r="H44" s="3">
        <f t="shared" si="1"/>
        <v>0</v>
      </c>
      <c r="I44" s="6"/>
      <c r="J44" s="42"/>
    </row>
    <row r="45" spans="1:10" ht="13" hidden="1" x14ac:dyDescent="0.3">
      <c r="A45" s="1"/>
      <c r="B45" s="44" t="s">
        <v>1131</v>
      </c>
      <c r="C45" s="6" t="s">
        <v>1132</v>
      </c>
      <c r="D45" s="3">
        <v>2000000</v>
      </c>
      <c r="E45" s="11">
        <v>3227.05</v>
      </c>
      <c r="F45" s="3">
        <v>0</v>
      </c>
      <c r="G45" s="11">
        <v>0</v>
      </c>
      <c r="H45" s="3">
        <f t="shared" si="1"/>
        <v>0</v>
      </c>
      <c r="I45" s="6"/>
      <c r="J45" s="42"/>
    </row>
    <row r="46" spans="1:10" ht="13" hidden="1" x14ac:dyDescent="0.3">
      <c r="A46" s="1"/>
      <c r="B46" s="44" t="s">
        <v>1133</v>
      </c>
      <c r="C46" s="6" t="s">
        <v>1134</v>
      </c>
      <c r="D46" s="3">
        <v>600000</v>
      </c>
      <c r="E46" s="11">
        <v>0</v>
      </c>
      <c r="F46" s="3">
        <v>0</v>
      </c>
      <c r="G46" s="11">
        <v>0</v>
      </c>
      <c r="H46" s="3">
        <f t="shared" si="1"/>
        <v>0</v>
      </c>
      <c r="I46" s="6"/>
      <c r="J46" s="42"/>
    </row>
    <row r="47" spans="1:10" ht="13" x14ac:dyDescent="0.3">
      <c r="A47" s="1"/>
      <c r="B47" s="44" t="s">
        <v>1135</v>
      </c>
      <c r="C47" s="6" t="s">
        <v>1136</v>
      </c>
      <c r="D47" s="3">
        <v>31000010</v>
      </c>
      <c r="E47" s="11">
        <v>96256.81</v>
      </c>
      <c r="F47" s="3">
        <v>5000000</v>
      </c>
      <c r="G47" s="11">
        <v>18350</v>
      </c>
      <c r="H47" s="3">
        <f t="shared" si="1"/>
        <v>4981650</v>
      </c>
      <c r="I47" s="11">
        <v>5000000</v>
      </c>
      <c r="J47" s="163" t="s">
        <v>1304</v>
      </c>
    </row>
    <row r="48" spans="1:10" ht="13" hidden="1" x14ac:dyDescent="0.3">
      <c r="A48" s="1"/>
      <c r="B48" s="44" t="s">
        <v>1030</v>
      </c>
      <c r="C48" s="6" t="s">
        <v>1031</v>
      </c>
      <c r="D48" s="3">
        <v>2820000</v>
      </c>
      <c r="E48" s="11">
        <v>2805380.29</v>
      </c>
      <c r="F48" s="3">
        <v>0</v>
      </c>
      <c r="G48" s="11">
        <v>0</v>
      </c>
      <c r="H48" s="3">
        <f t="shared" si="1"/>
        <v>0</v>
      </c>
      <c r="I48" s="6"/>
      <c r="J48" s="42"/>
    </row>
    <row r="49" spans="1:10" ht="13" hidden="1" x14ac:dyDescent="0.3">
      <c r="A49" s="1"/>
      <c r="B49" s="44" t="s">
        <v>1032</v>
      </c>
      <c r="C49" s="6" t="s">
        <v>1033</v>
      </c>
      <c r="D49" s="3">
        <v>0</v>
      </c>
      <c r="E49" s="11">
        <v>-43810</v>
      </c>
      <c r="F49" s="3">
        <v>0</v>
      </c>
      <c r="G49" s="11">
        <v>0</v>
      </c>
      <c r="H49" s="3">
        <f t="shared" si="1"/>
        <v>0</v>
      </c>
      <c r="I49" s="6"/>
      <c r="J49" s="42"/>
    </row>
    <row r="50" spans="1:10" ht="13" hidden="1" x14ac:dyDescent="0.3">
      <c r="A50" s="1"/>
      <c r="B50" s="44" t="s">
        <v>1034</v>
      </c>
      <c r="C50" s="6" t="s">
        <v>1035</v>
      </c>
      <c r="D50" s="3">
        <v>0</v>
      </c>
      <c r="E50" s="11">
        <v>3860</v>
      </c>
      <c r="F50" s="3">
        <v>0</v>
      </c>
      <c r="G50" s="11">
        <v>0</v>
      </c>
      <c r="H50" s="3">
        <f t="shared" si="1"/>
        <v>0</v>
      </c>
      <c r="I50" s="6"/>
      <c r="J50" s="42"/>
    </row>
    <row r="51" spans="1:10" ht="13" hidden="1" x14ac:dyDescent="0.3">
      <c r="A51" s="1"/>
      <c r="B51" s="44" t="s">
        <v>1036</v>
      </c>
      <c r="C51" s="6" t="s">
        <v>1037</v>
      </c>
      <c r="D51" s="3">
        <v>535000</v>
      </c>
      <c r="E51" s="11">
        <v>1285004.96</v>
      </c>
      <c r="F51" s="3">
        <v>0</v>
      </c>
      <c r="G51" s="11">
        <v>0</v>
      </c>
      <c r="H51" s="3">
        <f t="shared" si="1"/>
        <v>0</v>
      </c>
      <c r="I51" s="6"/>
      <c r="J51" s="42"/>
    </row>
    <row r="52" spans="1:10" ht="13" hidden="1" x14ac:dyDescent="0.3">
      <c r="A52" s="1"/>
      <c r="B52" s="44" t="s">
        <v>1038</v>
      </c>
      <c r="C52" s="6" t="s">
        <v>1039</v>
      </c>
      <c r="D52" s="3">
        <v>150000</v>
      </c>
      <c r="E52" s="11">
        <v>41872.82</v>
      </c>
      <c r="F52" s="3">
        <v>0</v>
      </c>
      <c r="G52" s="11">
        <v>0</v>
      </c>
      <c r="H52" s="3">
        <f t="shared" si="1"/>
        <v>0</v>
      </c>
      <c r="I52" s="6"/>
      <c r="J52" s="42"/>
    </row>
    <row r="53" spans="1:10" ht="13" hidden="1" x14ac:dyDescent="0.3">
      <c r="A53" s="1"/>
      <c r="B53" s="44" t="s">
        <v>1040</v>
      </c>
      <c r="C53" s="6" t="s">
        <v>1041</v>
      </c>
      <c r="D53" s="3">
        <v>0</v>
      </c>
      <c r="E53" s="11">
        <v>16651.75</v>
      </c>
      <c r="F53" s="3">
        <v>0</v>
      </c>
      <c r="G53" s="11">
        <v>0</v>
      </c>
      <c r="H53" s="3">
        <f t="shared" si="1"/>
        <v>0</v>
      </c>
      <c r="I53" s="6"/>
      <c r="J53" s="42"/>
    </row>
    <row r="54" spans="1:10" ht="13" hidden="1" x14ac:dyDescent="0.3">
      <c r="A54" s="1"/>
      <c r="B54" s="44" t="s">
        <v>1042</v>
      </c>
      <c r="C54" s="6" t="s">
        <v>1043</v>
      </c>
      <c r="D54" s="3">
        <v>5000</v>
      </c>
      <c r="E54" s="11">
        <v>9757.67</v>
      </c>
      <c r="F54" s="3">
        <v>0</v>
      </c>
      <c r="G54" s="11">
        <v>0</v>
      </c>
      <c r="H54" s="3">
        <f t="shared" si="1"/>
        <v>0</v>
      </c>
      <c r="I54" s="6"/>
      <c r="J54" s="42"/>
    </row>
    <row r="55" spans="1:10" ht="13" hidden="1" x14ac:dyDescent="0.3">
      <c r="A55" s="1"/>
      <c r="B55" s="45" t="s">
        <v>1044</v>
      </c>
      <c r="C55" s="6" t="s">
        <v>1045</v>
      </c>
      <c r="D55" s="3">
        <v>0</v>
      </c>
      <c r="E55" s="11">
        <v>12187.4</v>
      </c>
      <c r="F55" s="3">
        <v>0</v>
      </c>
      <c r="G55" s="11">
        <v>0</v>
      </c>
      <c r="H55" s="3">
        <f t="shared" si="1"/>
        <v>0</v>
      </c>
      <c r="I55" s="6"/>
      <c r="J55" s="42"/>
    </row>
    <row r="56" spans="1:10" ht="13" hidden="1" x14ac:dyDescent="0.3">
      <c r="A56" s="1"/>
      <c r="B56" s="44" t="s">
        <v>1048</v>
      </c>
      <c r="C56" s="6" t="s">
        <v>1137</v>
      </c>
      <c r="D56" s="3">
        <v>1960700</v>
      </c>
      <c r="E56" s="11">
        <v>414289.87</v>
      </c>
      <c r="F56" s="3">
        <v>0</v>
      </c>
      <c r="G56" s="11">
        <v>0</v>
      </c>
      <c r="H56" s="3">
        <f t="shared" si="1"/>
        <v>0</v>
      </c>
      <c r="I56" s="6"/>
      <c r="J56" s="42"/>
    </row>
    <row r="57" spans="1:10" ht="13" x14ac:dyDescent="0.3">
      <c r="A57" s="1"/>
      <c r="B57" s="45" t="s">
        <v>1138</v>
      </c>
      <c r="C57" s="126" t="s">
        <v>1281</v>
      </c>
      <c r="D57" s="3"/>
      <c r="E57" s="11">
        <v>0</v>
      </c>
      <c r="F57" s="3">
        <v>6835584</v>
      </c>
      <c r="G57" s="11">
        <v>0</v>
      </c>
      <c r="H57" s="3">
        <f t="shared" si="1"/>
        <v>6835584</v>
      </c>
      <c r="I57" s="11">
        <v>3000000</v>
      </c>
      <c r="J57" s="163" t="s">
        <v>1305</v>
      </c>
    </row>
    <row r="58" spans="1:10" ht="13" hidden="1" x14ac:dyDescent="0.3">
      <c r="A58" s="1"/>
      <c r="B58" s="44" t="s">
        <v>1050</v>
      </c>
      <c r="C58" s="6" t="s">
        <v>1139</v>
      </c>
      <c r="D58" s="3">
        <v>0</v>
      </c>
      <c r="E58" s="11">
        <v>76097.72</v>
      </c>
      <c r="F58" s="3">
        <v>0</v>
      </c>
      <c r="G58" s="11">
        <v>0</v>
      </c>
      <c r="H58" s="3">
        <f t="shared" si="1"/>
        <v>0</v>
      </c>
      <c r="I58" s="6"/>
      <c r="J58" s="42"/>
    </row>
    <row r="59" spans="1:10" ht="13" hidden="1" x14ac:dyDescent="0.3">
      <c r="A59" s="1"/>
      <c r="B59" s="44" t="s">
        <v>1140</v>
      </c>
      <c r="C59" s="6" t="s">
        <v>1141</v>
      </c>
      <c r="D59" s="3">
        <v>0</v>
      </c>
      <c r="E59" s="11">
        <v>8161.4</v>
      </c>
      <c r="F59" s="3">
        <v>0</v>
      </c>
      <c r="G59" s="11">
        <v>0</v>
      </c>
      <c r="H59" s="3">
        <f t="shared" si="1"/>
        <v>0</v>
      </c>
      <c r="I59" s="6"/>
      <c r="J59" s="42"/>
    </row>
    <row r="60" spans="1:10" ht="13" hidden="1" x14ac:dyDescent="0.3">
      <c r="A60" s="1"/>
      <c r="B60" s="44" t="s">
        <v>1142</v>
      </c>
      <c r="C60" s="6" t="s">
        <v>1143</v>
      </c>
      <c r="D60" s="3">
        <v>679000</v>
      </c>
      <c r="E60" s="11">
        <v>30546.32</v>
      </c>
      <c r="F60" s="3">
        <v>0</v>
      </c>
      <c r="G60" s="11">
        <v>0</v>
      </c>
      <c r="H60" s="3">
        <f t="shared" si="1"/>
        <v>0</v>
      </c>
      <c r="I60" s="6"/>
      <c r="J60" s="42"/>
    </row>
    <row r="61" spans="1:10" ht="13" x14ac:dyDescent="0.3">
      <c r="A61" s="1"/>
      <c r="B61" s="44" t="s">
        <v>1145</v>
      </c>
      <c r="C61" s="6" t="s">
        <v>1146</v>
      </c>
      <c r="D61" s="3">
        <v>0</v>
      </c>
      <c r="E61" s="11">
        <v>458633.98</v>
      </c>
      <c r="F61" s="3">
        <v>0</v>
      </c>
      <c r="G61" s="11">
        <v>29451.02</v>
      </c>
      <c r="H61" s="3">
        <f t="shared" ref="H61:H76" si="2">SUM(F61-G61)</f>
        <v>-29451.02</v>
      </c>
      <c r="I61" s="6"/>
      <c r="J61" s="42"/>
    </row>
    <row r="62" spans="1:10" ht="13" x14ac:dyDescent="0.3">
      <c r="A62" s="1"/>
      <c r="B62" s="44" t="s">
        <v>1083</v>
      </c>
      <c r="C62" s="6" t="s">
        <v>1147</v>
      </c>
      <c r="D62" s="3">
        <v>80000</v>
      </c>
      <c r="E62" s="11">
        <v>423068.9</v>
      </c>
      <c r="F62" s="3">
        <v>0</v>
      </c>
      <c r="G62" s="11">
        <v>14555.41</v>
      </c>
      <c r="H62" s="3">
        <f t="shared" si="2"/>
        <v>-14555.41</v>
      </c>
      <c r="I62" s="6"/>
      <c r="J62" s="42"/>
    </row>
    <row r="63" spans="1:10" ht="13" x14ac:dyDescent="0.3">
      <c r="A63" s="1"/>
      <c r="B63" s="44" t="s">
        <v>1085</v>
      </c>
      <c r="C63" s="6" t="s">
        <v>1148</v>
      </c>
      <c r="D63" s="3">
        <v>348000</v>
      </c>
      <c r="E63" s="11">
        <v>184065.06</v>
      </c>
      <c r="F63" s="3">
        <v>0</v>
      </c>
      <c r="G63" s="11">
        <v>0</v>
      </c>
      <c r="H63" s="3">
        <f t="shared" si="2"/>
        <v>0</v>
      </c>
      <c r="I63" s="6"/>
      <c r="J63" s="42"/>
    </row>
    <row r="64" spans="1:10" ht="13" hidden="1" x14ac:dyDescent="0.3">
      <c r="A64" s="1"/>
      <c r="B64" s="44" t="s">
        <v>1087</v>
      </c>
      <c r="C64" s="6" t="s">
        <v>1149</v>
      </c>
      <c r="D64" s="3">
        <v>0</v>
      </c>
      <c r="E64" s="11">
        <v>52632.5</v>
      </c>
      <c r="F64" s="3">
        <v>0</v>
      </c>
      <c r="G64" s="11">
        <v>0</v>
      </c>
      <c r="H64" s="3">
        <f t="shared" si="2"/>
        <v>0</v>
      </c>
      <c r="I64" s="6"/>
      <c r="J64" s="42"/>
    </row>
    <row r="65" spans="1:10" ht="13" x14ac:dyDescent="0.3">
      <c r="A65" s="1"/>
      <c r="B65" s="44" t="s">
        <v>1089</v>
      </c>
      <c r="C65" s="6" t="s">
        <v>1090</v>
      </c>
      <c r="D65" s="3">
        <v>3900000</v>
      </c>
      <c r="E65" s="11">
        <v>3107232.19</v>
      </c>
      <c r="F65" s="3">
        <v>0</v>
      </c>
      <c r="G65" s="11">
        <v>147320.97</v>
      </c>
      <c r="H65" s="3">
        <f t="shared" si="2"/>
        <v>-147320.97</v>
      </c>
      <c r="I65" s="6"/>
      <c r="J65" s="42"/>
    </row>
    <row r="66" spans="1:10" ht="15" hidden="1" customHeight="1" x14ac:dyDescent="0.3">
      <c r="A66" s="1"/>
      <c r="B66" s="44" t="s">
        <v>1091</v>
      </c>
      <c r="C66" s="6" t="s">
        <v>1092</v>
      </c>
      <c r="D66" s="3">
        <v>140000</v>
      </c>
      <c r="E66" s="11">
        <v>66119.820000000007</v>
      </c>
      <c r="F66" s="3">
        <v>0</v>
      </c>
      <c r="G66" s="11">
        <v>0</v>
      </c>
      <c r="H66" s="3">
        <f t="shared" si="2"/>
        <v>0</v>
      </c>
      <c r="I66" s="6"/>
      <c r="J66" s="42"/>
    </row>
    <row r="67" spans="1:10" ht="13" hidden="1" x14ac:dyDescent="0.3">
      <c r="A67" s="1"/>
      <c r="B67" s="44" t="s">
        <v>1093</v>
      </c>
      <c r="C67" s="6" t="s">
        <v>1094</v>
      </c>
      <c r="D67" s="3">
        <v>133000</v>
      </c>
      <c r="E67" s="11">
        <v>0</v>
      </c>
      <c r="F67" s="3">
        <v>0</v>
      </c>
      <c r="G67" s="11">
        <v>0</v>
      </c>
      <c r="H67" s="3">
        <f t="shared" si="2"/>
        <v>0</v>
      </c>
      <c r="I67" s="6"/>
      <c r="J67" s="42"/>
    </row>
    <row r="68" spans="1:10" ht="13" x14ac:dyDescent="0.3">
      <c r="A68" s="1"/>
      <c r="B68" s="44" t="s">
        <v>1150</v>
      </c>
      <c r="C68" s="6" t="s">
        <v>1151</v>
      </c>
      <c r="D68" s="3">
        <v>0</v>
      </c>
      <c r="E68" s="11">
        <v>203314.89</v>
      </c>
      <c r="F68" s="3">
        <v>0</v>
      </c>
      <c r="G68" s="11">
        <v>0</v>
      </c>
      <c r="H68" s="3">
        <f t="shared" si="2"/>
        <v>0</v>
      </c>
      <c r="I68" s="6"/>
      <c r="J68" s="42"/>
    </row>
    <row r="69" spans="1:10" ht="13" hidden="1" x14ac:dyDescent="0.3">
      <c r="A69" s="1"/>
      <c r="B69" s="44" t="s">
        <v>1095</v>
      </c>
      <c r="C69" s="6" t="s">
        <v>1096</v>
      </c>
      <c r="D69" s="3">
        <v>0</v>
      </c>
      <c r="E69" s="11">
        <v>82536.97</v>
      </c>
      <c r="F69" s="3">
        <v>0</v>
      </c>
      <c r="G69" s="11">
        <v>0</v>
      </c>
      <c r="H69" s="3">
        <f t="shared" si="2"/>
        <v>0</v>
      </c>
      <c r="I69" s="6"/>
      <c r="J69" s="42"/>
    </row>
    <row r="70" spans="1:10" ht="13" hidden="1" x14ac:dyDescent="0.3">
      <c r="A70" s="1"/>
      <c r="B70" s="44" t="s">
        <v>1097</v>
      </c>
      <c r="C70" s="6" t="s">
        <v>1098</v>
      </c>
      <c r="D70" s="3">
        <v>0</v>
      </c>
      <c r="E70" s="11">
        <v>31035.25</v>
      </c>
      <c r="F70" s="3">
        <v>0</v>
      </c>
      <c r="G70" s="11">
        <v>0</v>
      </c>
      <c r="H70" s="3">
        <f t="shared" si="2"/>
        <v>0</v>
      </c>
      <c r="I70" s="6"/>
      <c r="J70" s="42"/>
    </row>
    <row r="71" spans="1:10" ht="13" hidden="1" x14ac:dyDescent="0.3">
      <c r="A71" s="1"/>
      <c r="B71" s="44" t="s">
        <v>1152</v>
      </c>
      <c r="C71" s="6" t="s">
        <v>1153</v>
      </c>
      <c r="D71" s="3">
        <v>211025</v>
      </c>
      <c r="E71" s="11">
        <v>211025</v>
      </c>
      <c r="F71" s="3">
        <v>0</v>
      </c>
      <c r="G71" s="11">
        <v>0</v>
      </c>
      <c r="H71" s="3">
        <f t="shared" si="2"/>
        <v>0</v>
      </c>
      <c r="I71" s="6"/>
      <c r="J71" s="42"/>
    </row>
    <row r="72" spans="1:10" ht="13" hidden="1" x14ac:dyDescent="0.3">
      <c r="A72" s="1"/>
      <c r="B72" s="44" t="s">
        <v>1154</v>
      </c>
      <c r="C72" s="6" t="s">
        <v>1155</v>
      </c>
      <c r="D72" s="3">
        <v>1600000</v>
      </c>
      <c r="E72" s="11">
        <v>0</v>
      </c>
      <c r="F72" s="3">
        <v>0</v>
      </c>
      <c r="G72" s="11">
        <v>0</v>
      </c>
      <c r="H72" s="3">
        <f t="shared" si="2"/>
        <v>0</v>
      </c>
      <c r="I72" s="6"/>
      <c r="J72" s="42"/>
    </row>
    <row r="73" spans="1:10" ht="13" hidden="1" x14ac:dyDescent="0.3">
      <c r="A73" s="1"/>
      <c r="B73" s="44" t="s">
        <v>1099</v>
      </c>
      <c r="C73" s="6" t="s">
        <v>1156</v>
      </c>
      <c r="D73" s="3">
        <v>0</v>
      </c>
      <c r="E73" s="11">
        <v>18053</v>
      </c>
      <c r="F73" s="3">
        <v>0</v>
      </c>
      <c r="G73" s="11">
        <v>0</v>
      </c>
      <c r="H73" s="3">
        <f t="shared" si="2"/>
        <v>0</v>
      </c>
      <c r="I73" s="6"/>
      <c r="J73" s="42"/>
    </row>
    <row r="74" spans="1:10" ht="13" hidden="1" x14ac:dyDescent="0.3">
      <c r="A74" s="1"/>
      <c r="B74" s="44" t="s">
        <v>1101</v>
      </c>
      <c r="C74" s="6" t="s">
        <v>1102</v>
      </c>
      <c r="D74" s="3">
        <v>0</v>
      </c>
      <c r="E74" s="11">
        <v>66083.100000000006</v>
      </c>
      <c r="F74" s="3">
        <v>0</v>
      </c>
      <c r="G74" s="11">
        <v>0</v>
      </c>
      <c r="H74" s="3">
        <f t="shared" si="2"/>
        <v>0</v>
      </c>
      <c r="I74" s="6"/>
      <c r="J74" s="42"/>
    </row>
    <row r="75" spans="1:10" ht="13" hidden="1" x14ac:dyDescent="0.3">
      <c r="A75" s="1"/>
      <c r="B75" s="44" t="s">
        <v>1105</v>
      </c>
      <c r="C75" s="6" t="s">
        <v>1157</v>
      </c>
      <c r="D75" s="3">
        <v>2820006</v>
      </c>
      <c r="E75" s="11">
        <v>903017.58</v>
      </c>
      <c r="F75" s="3">
        <v>0</v>
      </c>
      <c r="G75" s="11">
        <v>0</v>
      </c>
      <c r="H75" s="3">
        <f t="shared" si="2"/>
        <v>0</v>
      </c>
      <c r="I75" s="6"/>
      <c r="J75" s="42"/>
    </row>
    <row r="76" spans="1:10" ht="13" hidden="1" x14ac:dyDescent="0.3">
      <c r="A76" s="1"/>
      <c r="B76" s="45" t="s">
        <v>1158</v>
      </c>
      <c r="C76" s="6" t="s">
        <v>1159</v>
      </c>
      <c r="D76" s="3">
        <v>0</v>
      </c>
      <c r="E76" s="11">
        <v>0</v>
      </c>
      <c r="F76" s="3">
        <v>0</v>
      </c>
      <c r="G76" s="11">
        <v>0</v>
      </c>
      <c r="H76" s="3">
        <f t="shared" si="2"/>
        <v>0</v>
      </c>
      <c r="I76" s="6"/>
      <c r="J76" s="42"/>
    </row>
    <row r="77" spans="1:10" ht="13" x14ac:dyDescent="0.3">
      <c r="A77" s="1"/>
      <c r="B77" s="21"/>
      <c r="C77" s="4"/>
      <c r="D77" s="13"/>
      <c r="E77" s="4"/>
      <c r="F77" s="4"/>
      <c r="G77" s="13"/>
      <c r="H77" s="4"/>
      <c r="I77" s="4"/>
      <c r="J77" s="23"/>
    </row>
    <row r="78" spans="1:10" ht="13" x14ac:dyDescent="0.3">
      <c r="A78" s="1"/>
      <c r="B78" s="24"/>
      <c r="C78" s="5" t="s">
        <v>1160</v>
      </c>
      <c r="D78" s="19">
        <f>SUM(D4:D77)</f>
        <v>81973480</v>
      </c>
      <c r="E78" s="12">
        <f>SUM(E4:E77)</f>
        <v>35521050.50999999</v>
      </c>
      <c r="F78" s="12">
        <f>SUM(F4:F77)</f>
        <v>11835584</v>
      </c>
      <c r="G78" s="19">
        <f>SUM(G4:G77)</f>
        <v>368120.39</v>
      </c>
      <c r="H78" s="12">
        <f>SUM(H4:H77)</f>
        <v>11467463.609999999</v>
      </c>
      <c r="I78" s="12">
        <f>SUM(I4:I68)</f>
        <v>8000000</v>
      </c>
      <c r="J78" s="15"/>
    </row>
    <row r="83" spans="2:8" ht="13" x14ac:dyDescent="0.3">
      <c r="B83" s="133" t="s">
        <v>1282</v>
      </c>
      <c r="C83" s="133"/>
      <c r="D83" s="144"/>
      <c r="E83" s="144"/>
      <c r="F83" s="144"/>
      <c r="G83" s="144"/>
      <c r="H83" s="144"/>
    </row>
    <row r="84" spans="2:8" ht="13" x14ac:dyDescent="0.3">
      <c r="B84" s="134" t="s">
        <v>1283</v>
      </c>
      <c r="C84" s="134"/>
      <c r="D84" s="134"/>
      <c r="E84" s="134"/>
      <c r="F84" s="134"/>
      <c r="G84" s="134"/>
      <c r="H84" s="134"/>
    </row>
    <row r="85" spans="2:8" ht="13" x14ac:dyDescent="0.3">
      <c r="B85" s="136" t="s">
        <v>1284</v>
      </c>
      <c r="C85" s="136"/>
      <c r="D85" s="135"/>
      <c r="E85" s="135"/>
      <c r="F85" s="145" t="s">
        <v>1285</v>
      </c>
      <c r="G85" s="145" t="s">
        <v>1286</v>
      </c>
      <c r="H85" s="145" t="s">
        <v>1287</v>
      </c>
    </row>
    <row r="86" spans="2:8" ht="13" x14ac:dyDescent="0.3">
      <c r="B86" s="137" t="s">
        <v>989</v>
      </c>
      <c r="C86" s="161" t="s">
        <v>1288</v>
      </c>
      <c r="D86" s="158"/>
      <c r="E86" s="138"/>
      <c r="F86" s="148">
        <v>-940019</v>
      </c>
      <c r="G86" s="154">
        <v>0</v>
      </c>
      <c r="H86" s="154">
        <f>F86-G86</f>
        <v>-940019</v>
      </c>
    </row>
    <row r="87" spans="2:8" ht="13" x14ac:dyDescent="0.3">
      <c r="B87" s="139" t="s">
        <v>1054</v>
      </c>
      <c r="C87" s="162" t="s">
        <v>1289</v>
      </c>
      <c r="D87" s="159"/>
      <c r="E87" s="140"/>
      <c r="F87" s="140">
        <v>-591703</v>
      </c>
      <c r="G87" s="160">
        <v>0</v>
      </c>
      <c r="H87" s="149">
        <f t="shared" ref="H87:H98" si="3">F87-G87</f>
        <v>-591703</v>
      </c>
    </row>
    <row r="88" spans="2:8" ht="13" x14ac:dyDescent="0.3">
      <c r="B88" s="139" t="s">
        <v>1056</v>
      </c>
      <c r="C88" s="162" t="s">
        <v>1290</v>
      </c>
      <c r="D88" s="159"/>
      <c r="E88" s="140"/>
      <c r="F88" s="140">
        <v>-318609</v>
      </c>
      <c r="G88" s="160">
        <v>0</v>
      </c>
      <c r="H88" s="149">
        <f t="shared" si="3"/>
        <v>-318609</v>
      </c>
    </row>
    <row r="89" spans="2:8" ht="13" x14ac:dyDescent="0.3">
      <c r="B89" s="139" t="s">
        <v>1058</v>
      </c>
      <c r="C89" s="162" t="s">
        <v>1291</v>
      </c>
      <c r="D89" s="159"/>
      <c r="E89" s="140"/>
      <c r="F89" s="140">
        <v>-465955</v>
      </c>
      <c r="G89" s="160">
        <v>0</v>
      </c>
      <c r="H89" s="149">
        <f t="shared" si="3"/>
        <v>-465955</v>
      </c>
    </row>
    <row r="90" spans="2:8" ht="13" x14ac:dyDescent="0.3">
      <c r="B90" s="139" t="s">
        <v>1060</v>
      </c>
      <c r="C90" s="162" t="s">
        <v>1292</v>
      </c>
      <c r="D90" s="159"/>
      <c r="E90" s="140"/>
      <c r="F90" s="140">
        <v>-185708</v>
      </c>
      <c r="G90" s="160">
        <v>0</v>
      </c>
      <c r="H90" s="149">
        <f t="shared" si="3"/>
        <v>-185708</v>
      </c>
    </row>
    <row r="91" spans="2:8" ht="13" x14ac:dyDescent="0.3">
      <c r="B91" s="139" t="s">
        <v>1062</v>
      </c>
      <c r="C91" s="162" t="s">
        <v>1293</v>
      </c>
      <c r="D91" s="159"/>
      <c r="E91" s="140"/>
      <c r="F91" s="140">
        <v>-374160</v>
      </c>
      <c r="G91" s="160">
        <v>0</v>
      </c>
      <c r="H91" s="149">
        <f t="shared" si="3"/>
        <v>-374160</v>
      </c>
    </row>
    <row r="92" spans="2:8" ht="13" x14ac:dyDescent="0.3">
      <c r="B92" s="139" t="s">
        <v>1064</v>
      </c>
      <c r="C92" s="162" t="s">
        <v>1294</v>
      </c>
      <c r="D92" s="159"/>
      <c r="E92" s="140"/>
      <c r="F92" s="140">
        <v>-955122</v>
      </c>
      <c r="G92" s="160">
        <v>0</v>
      </c>
      <c r="H92" s="149">
        <f t="shared" si="3"/>
        <v>-955122</v>
      </c>
    </row>
    <row r="93" spans="2:8" ht="13" x14ac:dyDescent="0.3">
      <c r="B93" s="139" t="s">
        <v>1069</v>
      </c>
      <c r="C93" s="162" t="s">
        <v>1295</v>
      </c>
      <c r="D93" s="159"/>
      <c r="E93" s="140"/>
      <c r="F93" s="140">
        <v>-66902</v>
      </c>
      <c r="G93" s="160">
        <v>0</v>
      </c>
      <c r="H93" s="149">
        <f t="shared" si="3"/>
        <v>-66902</v>
      </c>
    </row>
    <row r="94" spans="2:8" ht="13" x14ac:dyDescent="0.3">
      <c r="B94" s="139" t="s">
        <v>1071</v>
      </c>
      <c r="C94" s="162" t="s">
        <v>1296</v>
      </c>
      <c r="D94" s="159"/>
      <c r="E94" s="140"/>
      <c r="F94" s="140">
        <v>27326</v>
      </c>
      <c r="G94" s="160">
        <v>0</v>
      </c>
      <c r="H94" s="149">
        <f t="shared" si="3"/>
        <v>27326</v>
      </c>
    </row>
    <row r="95" spans="2:8" ht="13" x14ac:dyDescent="0.3">
      <c r="B95" s="139" t="s">
        <v>1073</v>
      </c>
      <c r="C95" s="162" t="s">
        <v>1297</v>
      </c>
      <c r="D95" s="159"/>
      <c r="E95" s="140"/>
      <c r="F95" s="140">
        <v>-1976601</v>
      </c>
      <c r="G95" s="160">
        <v>0</v>
      </c>
      <c r="H95" s="149">
        <f t="shared" si="3"/>
        <v>-1976601</v>
      </c>
    </row>
    <row r="96" spans="2:8" ht="13" x14ac:dyDescent="0.3">
      <c r="B96" s="139" t="s">
        <v>1075</v>
      </c>
      <c r="C96" s="162" t="s">
        <v>1298</v>
      </c>
      <c r="D96" s="159"/>
      <c r="E96" s="140"/>
      <c r="F96" s="140">
        <v>-1301741</v>
      </c>
      <c r="G96" s="160">
        <v>0</v>
      </c>
      <c r="H96" s="149">
        <f t="shared" si="3"/>
        <v>-1301741</v>
      </c>
    </row>
    <row r="97" spans="2:8" ht="13" x14ac:dyDescent="0.3">
      <c r="B97" s="139" t="s">
        <v>1077</v>
      </c>
      <c r="C97" s="142" t="s">
        <v>1299</v>
      </c>
      <c r="D97" s="141"/>
      <c r="E97" s="140"/>
      <c r="F97" s="140">
        <v>114706</v>
      </c>
      <c r="G97" s="141">
        <v>0</v>
      </c>
      <c r="H97" s="149">
        <f t="shared" si="3"/>
        <v>114706</v>
      </c>
    </row>
    <row r="98" spans="2:8" s="113" customFormat="1" ht="13" x14ac:dyDescent="0.3">
      <c r="B98" s="146" t="s">
        <v>1144</v>
      </c>
      <c r="C98" s="155" t="s">
        <v>1303</v>
      </c>
      <c r="D98" s="156"/>
      <c r="E98" s="147"/>
      <c r="F98" s="147">
        <v>-26800</v>
      </c>
      <c r="G98" s="156">
        <v>0</v>
      </c>
      <c r="H98" s="157">
        <f t="shared" si="3"/>
        <v>-26800</v>
      </c>
    </row>
    <row r="99" spans="2:8" ht="13" x14ac:dyDescent="0.3">
      <c r="B99" s="129" t="s">
        <v>1300</v>
      </c>
      <c r="C99" s="129" t="s">
        <v>1284</v>
      </c>
      <c r="D99" s="131"/>
      <c r="E99" s="130"/>
      <c r="F99" s="147">
        <f>SUM(F86:F98)</f>
        <v>-7061288</v>
      </c>
      <c r="G99" s="130">
        <f>SUM(G86:G98)</f>
        <v>0</v>
      </c>
      <c r="H99" s="147">
        <f>SUM(H86:H98)</f>
        <v>-7061288</v>
      </c>
    </row>
    <row r="100" spans="2:8" ht="13.5" thickBot="1" x14ac:dyDescent="0.35">
      <c r="B100" s="143"/>
      <c r="C100" s="132"/>
      <c r="D100" s="132"/>
      <c r="E100" s="132"/>
      <c r="F100" s="132"/>
      <c r="G100" s="132"/>
      <c r="H100" s="132"/>
    </row>
    <row r="101" spans="2:8" ht="24" customHeight="1" thickBot="1" x14ac:dyDescent="0.35">
      <c r="B101" s="150" t="s">
        <v>1301</v>
      </c>
      <c r="C101" s="151" t="s">
        <v>1302</v>
      </c>
      <c r="D101" s="152"/>
      <c r="E101" s="152"/>
      <c r="F101" s="153">
        <f>F78+F99</f>
        <v>4774296</v>
      </c>
      <c r="G101" s="153">
        <f>G78+G99</f>
        <v>368120.39</v>
      </c>
      <c r="H101" s="153">
        <f>H78+H99</f>
        <v>4406175.6099999994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2015-05-27T12:00:00+00:00</MeetingStartDate>
    <EnclosureFileNumber xmlns="d08b57ff-b9b7-4581-975d-98f87b579a51">63799/15</EnclosureFileNumber>
    <AgendaId xmlns="d08b57ff-b9b7-4581-975d-98f87b579a51">3912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1863206</FusionId>
    <AgendaAccessLevelName xmlns="d08b57ff-b9b7-4581-975d-98f87b579a51">Åben</AgendaAccessLevelName>
    <UNC xmlns="d08b57ff-b9b7-4581-975d-98f87b579a51">1675749</UNC>
    <MeetingTitle xmlns="d08b57ff-b9b7-4581-975d-98f87b579a51">27-05-2015</MeetingTitle>
    <MeetingDateAndTime xmlns="d08b57ff-b9b7-4581-975d-98f87b579a51">27-05-2015 fra 14:00 - 16:30</MeetingDateAndTime>
    <MeetingEndDate xmlns="d08b57ff-b9b7-4581-975d-98f87b579a51">2015-05-27T14:30:00+00:00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00633-680C-49E0-95A2-3E766D15A373}"/>
</file>

<file path=customXml/itemProps2.xml><?xml version="1.0" encoding="utf-8"?>
<ds:datastoreItem xmlns:ds="http://schemas.openxmlformats.org/officeDocument/2006/customXml" ds:itemID="{74082127-CC05-41DD-9540-1EDB04D7D03B}"/>
</file>

<file path=customXml/itemProps3.xml><?xml version="1.0" encoding="utf-8"?>
<ds:datastoreItem xmlns:ds="http://schemas.openxmlformats.org/officeDocument/2006/customXml" ds:itemID="{F34F19D5-70A6-4B38-B5DF-79A1D19C9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ØKE-27-05-2015 - Bilag 512.02 Anlæg pr 3042015 - samtlige udvalg</dc:title>
  <dc:creator>Tajma Demirovic</dc:creator>
  <cp:lastModifiedBy>Jørn Pedersen</cp:lastModifiedBy>
  <cp:lastPrinted>2015-05-18T13:50:16Z</cp:lastPrinted>
  <dcterms:created xsi:type="dcterms:W3CDTF">2015-05-07T13:39:22Z</dcterms:created>
  <dcterms:modified xsi:type="dcterms:W3CDTF">2015-05-27T11:10:11Z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